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HP LY THUYET HOC LAI (3)" sheetId="1" r:id="rId1"/>
  </sheets>
  <definedNames>
    <definedName name="_xlnm._FilterDatabase" localSheetId="0" hidden="1">'HP LY THUYET HOC LAI (3)'!$A$9:$M$10</definedName>
    <definedName name="_xlnm.Print_Titles" localSheetId="0">'HP LY THUYET HOC LAI (3)'!$8:$10</definedName>
  </definedNames>
  <calcPr calcId="145621" fullCalcOnLoad="1"/>
</workbook>
</file>

<file path=xl/calcChain.xml><?xml version="1.0" encoding="utf-8"?>
<calcChain xmlns="http://schemas.openxmlformats.org/spreadsheetml/2006/main">
  <c r="B83" i="1" l="1"/>
  <c r="B82" i="1"/>
  <c r="I81" i="1"/>
  <c r="B81" i="1"/>
  <c r="B80" i="1"/>
  <c r="B79" i="1"/>
  <c r="B78" i="1"/>
  <c r="B77" i="1"/>
  <c r="P75" i="1"/>
  <c r="N75" i="1"/>
  <c r="M75" i="1"/>
  <c r="A75" i="1"/>
  <c r="P74" i="1"/>
  <c r="N74" i="1"/>
  <c r="M74" i="1"/>
  <c r="A74" i="1"/>
  <c r="P73" i="1"/>
  <c r="N73" i="1"/>
  <c r="M73" i="1"/>
  <c r="A73" i="1"/>
  <c r="P72" i="1"/>
  <c r="N72" i="1"/>
  <c r="M72" i="1"/>
  <c r="A72" i="1"/>
  <c r="P71" i="1"/>
  <c r="N71" i="1"/>
  <c r="M71" i="1"/>
  <c r="A71" i="1"/>
  <c r="P70" i="1"/>
  <c r="N70" i="1"/>
  <c r="M70" i="1"/>
  <c r="A70" i="1"/>
  <c r="P69" i="1"/>
  <c r="N69" i="1"/>
  <c r="M69" i="1"/>
  <c r="A69" i="1"/>
  <c r="P68" i="1"/>
  <c r="N68" i="1"/>
  <c r="M68" i="1"/>
  <c r="A68" i="1"/>
  <c r="P67" i="1"/>
  <c r="N67" i="1"/>
  <c r="M67" i="1"/>
  <c r="A67" i="1"/>
  <c r="P66" i="1"/>
  <c r="N66" i="1"/>
  <c r="M66" i="1"/>
  <c r="A66" i="1"/>
  <c r="P65" i="1"/>
  <c r="N65" i="1"/>
  <c r="M65" i="1"/>
  <c r="A65" i="1"/>
  <c r="P64" i="1"/>
  <c r="N64" i="1"/>
  <c r="M64" i="1"/>
  <c r="A64" i="1"/>
  <c r="P63" i="1"/>
  <c r="N63" i="1"/>
  <c r="M63" i="1"/>
  <c r="A63" i="1"/>
  <c r="P62" i="1"/>
  <c r="N62" i="1"/>
  <c r="M62" i="1"/>
  <c r="A62" i="1"/>
  <c r="P61" i="1"/>
  <c r="N61" i="1"/>
  <c r="M61" i="1"/>
  <c r="A61" i="1"/>
  <c r="P60" i="1"/>
  <c r="N60" i="1"/>
  <c r="M60" i="1"/>
  <c r="A60" i="1"/>
  <c r="P59" i="1"/>
  <c r="N59" i="1"/>
  <c r="M59" i="1"/>
  <c r="A59" i="1"/>
  <c r="P58" i="1"/>
  <c r="N58" i="1"/>
  <c r="M58" i="1"/>
  <c r="A58" i="1"/>
  <c r="P57" i="1"/>
  <c r="N57" i="1"/>
  <c r="M57" i="1"/>
  <c r="A57" i="1"/>
  <c r="P56" i="1"/>
  <c r="N56" i="1"/>
  <c r="M56" i="1"/>
  <c r="A56" i="1"/>
  <c r="P55" i="1"/>
  <c r="N55" i="1"/>
  <c r="M55" i="1"/>
  <c r="A55" i="1"/>
  <c r="P54" i="1"/>
  <c r="N54" i="1"/>
  <c r="M54" i="1"/>
  <c r="A54" i="1"/>
  <c r="P53" i="1"/>
  <c r="N53" i="1"/>
  <c r="M53" i="1"/>
  <c r="A53" i="1"/>
  <c r="P52" i="1"/>
  <c r="N52" i="1"/>
  <c r="M52" i="1"/>
  <c r="A52" i="1"/>
  <c r="P51" i="1"/>
  <c r="N51" i="1"/>
  <c r="M51" i="1"/>
  <c r="A51" i="1"/>
  <c r="P50" i="1"/>
  <c r="N50" i="1"/>
  <c r="M50" i="1"/>
  <c r="A50" i="1"/>
  <c r="P49" i="1"/>
  <c r="N49" i="1"/>
  <c r="M49" i="1"/>
  <c r="A49" i="1"/>
  <c r="P48" i="1"/>
  <c r="N48" i="1"/>
  <c r="M48" i="1"/>
  <c r="A48" i="1"/>
  <c r="P47" i="1"/>
  <c r="N47" i="1"/>
  <c r="M47" i="1"/>
  <c r="A47" i="1"/>
  <c r="P46" i="1"/>
  <c r="N46" i="1"/>
  <c r="M46" i="1"/>
  <c r="A46" i="1"/>
  <c r="P45" i="1"/>
  <c r="N45" i="1"/>
  <c r="M45" i="1"/>
  <c r="A45" i="1"/>
  <c r="P44" i="1"/>
  <c r="N44" i="1"/>
  <c r="M44" i="1"/>
  <c r="A44" i="1"/>
  <c r="P43" i="1"/>
  <c r="N43" i="1"/>
  <c r="M43" i="1"/>
  <c r="A43" i="1"/>
  <c r="P42" i="1"/>
  <c r="N42" i="1"/>
  <c r="M42" i="1"/>
  <c r="A42" i="1"/>
  <c r="P41" i="1"/>
  <c r="N41" i="1"/>
  <c r="M41" i="1"/>
  <c r="A41" i="1"/>
  <c r="P40" i="1"/>
  <c r="N40" i="1"/>
  <c r="M40" i="1"/>
  <c r="A40" i="1"/>
  <c r="P39" i="1"/>
  <c r="N39" i="1"/>
  <c r="M39" i="1"/>
  <c r="A39" i="1"/>
  <c r="P38" i="1"/>
  <c r="N38" i="1"/>
  <c r="M38" i="1"/>
  <c r="A38" i="1"/>
  <c r="P37" i="1"/>
  <c r="N37" i="1"/>
  <c r="M37" i="1"/>
  <c r="A37" i="1"/>
  <c r="P36" i="1"/>
  <c r="N36" i="1"/>
  <c r="M36" i="1"/>
  <c r="A36" i="1"/>
  <c r="P35" i="1"/>
  <c r="N35" i="1"/>
  <c r="M35" i="1"/>
  <c r="A35" i="1"/>
  <c r="P34" i="1"/>
  <c r="N34" i="1"/>
  <c r="M34" i="1"/>
  <c r="A34" i="1"/>
  <c r="P33" i="1"/>
  <c r="N33" i="1"/>
  <c r="M33" i="1"/>
  <c r="A33" i="1"/>
  <c r="P32" i="1"/>
  <c r="N32" i="1"/>
  <c r="M32" i="1"/>
  <c r="A32" i="1"/>
  <c r="P31" i="1"/>
  <c r="N31" i="1"/>
  <c r="M31" i="1"/>
  <c r="A31" i="1"/>
  <c r="P30" i="1"/>
  <c r="N30" i="1"/>
  <c r="M30" i="1"/>
  <c r="A30" i="1"/>
  <c r="P29" i="1"/>
  <c r="N29" i="1"/>
  <c r="M29" i="1"/>
  <c r="A29" i="1"/>
  <c r="P28" i="1"/>
  <c r="N28" i="1"/>
  <c r="M28" i="1"/>
  <c r="A28" i="1"/>
  <c r="P27" i="1"/>
  <c r="N27" i="1"/>
  <c r="M27" i="1"/>
  <c r="A27" i="1"/>
  <c r="P26" i="1"/>
  <c r="N26" i="1"/>
  <c r="M26" i="1"/>
  <c r="A26" i="1"/>
  <c r="P25" i="1"/>
  <c r="N25" i="1"/>
  <c r="M25" i="1"/>
  <c r="A25" i="1"/>
  <c r="P24" i="1"/>
  <c r="N24" i="1"/>
  <c r="M24" i="1"/>
  <c r="A24" i="1"/>
  <c r="P23" i="1"/>
  <c r="N23" i="1"/>
  <c r="M23" i="1"/>
  <c r="A23" i="1"/>
  <c r="P22" i="1"/>
  <c r="N22" i="1"/>
  <c r="M22" i="1"/>
  <c r="A22" i="1"/>
  <c r="P21" i="1"/>
  <c r="N21" i="1"/>
  <c r="M21" i="1"/>
  <c r="A21" i="1"/>
  <c r="P20" i="1"/>
  <c r="N20" i="1"/>
  <c r="M20" i="1"/>
  <c r="A20" i="1"/>
  <c r="P19" i="1"/>
  <c r="N19" i="1"/>
  <c r="M19" i="1"/>
  <c r="A19" i="1"/>
  <c r="P18" i="1"/>
  <c r="N18" i="1"/>
  <c r="M18" i="1"/>
  <c r="A18" i="1"/>
  <c r="P17" i="1"/>
  <c r="M17" i="1"/>
  <c r="N17" i="1" s="1"/>
  <c r="A17" i="1"/>
  <c r="P16" i="1"/>
  <c r="M16" i="1"/>
  <c r="N16" i="1" s="1"/>
  <c r="A16" i="1"/>
  <c r="P15" i="1"/>
  <c r="M15" i="1"/>
  <c r="N15" i="1" s="1"/>
  <c r="A15" i="1"/>
  <c r="P14" i="1"/>
  <c r="M14" i="1"/>
  <c r="N14" i="1" s="1"/>
  <c r="A14" i="1"/>
  <c r="P13" i="1"/>
  <c r="M13" i="1"/>
  <c r="N13" i="1" s="1"/>
  <c r="A13" i="1"/>
  <c r="P12" i="1"/>
  <c r="M12" i="1"/>
  <c r="N12" i="1" s="1"/>
  <c r="A12" i="1"/>
  <c r="P11" i="1"/>
  <c r="M11" i="1"/>
  <c r="I78" i="1" s="1"/>
  <c r="A11" i="1"/>
  <c r="E77" i="1" s="1"/>
  <c r="A5" i="1"/>
  <c r="N11" i="1" l="1"/>
  <c r="G83" i="1" l="1"/>
  <c r="E82" i="1"/>
  <c r="E81" i="1"/>
  <c r="G80" i="1"/>
  <c r="E83" i="1"/>
  <c r="G79" i="1"/>
  <c r="G78" i="1"/>
  <c r="E79" i="1"/>
  <c r="E78" i="1"/>
  <c r="G82" i="1"/>
  <c r="G81" i="1"/>
  <c r="E80" i="1"/>
</calcChain>
</file>

<file path=xl/sharedStrings.xml><?xml version="1.0" encoding="utf-8"?>
<sst xmlns="http://schemas.openxmlformats.org/spreadsheetml/2006/main" count="57" uniqueCount="57">
  <si>
    <t>UBND THÀNH PHỐ HỒ CHÍ MINH</t>
  </si>
  <si>
    <t xml:space="preserve">CỘNG HÒA XÃ HỘI CHỦ NGHĨA VIỆT NAM </t>
  </si>
  <si>
    <t>TRƯỜNG CAO ĐẲNG KỸ THUẬT
LÝ TỰ TRỌNG TP. HỒ CHÍ MINH</t>
  </si>
  <si>
    <t>Độc lập - Tự do - Hạnh phúc</t>
  </si>
  <si>
    <t>‾‾‾‾‾‾‾‾‾‾‾‾‾‾‾‾‾‾‾‾‾‾‾‾‾‾‾‾‾‾‾‾‾‾</t>
  </si>
  <si>
    <r>
      <t xml:space="preserve">BẢNG ĐIỂM HỌC PHẦN LÝ THUYẾT </t>
    </r>
    <r>
      <rPr>
        <b/>
        <i/>
        <sz val="14"/>
        <color indexed="8"/>
        <rFont val="Times New Roman"/>
        <family val="1"/>
      </rPr>
      <t xml:space="preserve"> (HỌC TRƯỚC- HỌC LẠI)</t>
    </r>
  </si>
  <si>
    <t>HỌC PHẦN:</t>
  </si>
  <si>
    <t xml:space="preserve">Nhập môn Tin học </t>
  </si>
  <si>
    <t>Số Tín chỉ:</t>
  </si>
  <si>
    <t>LỚP:</t>
  </si>
  <si>
    <t>14CĐ-M1</t>
  </si>
  <si>
    <t>HỌC KỲ:</t>
  </si>
  <si>
    <t>II</t>
  </si>
  <si>
    <t>NĂM HỌC:</t>
  </si>
  <si>
    <t xml:space="preserve"> 2014 - 2015</t>
  </si>
  <si>
    <t>TT</t>
  </si>
  <si>
    <t>MSSV</t>
  </si>
  <si>
    <t>Họ tên sinh viên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</si>
  <si>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</si>
  <si>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</si>
  <si>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</si>
  <si>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</si>
  <si>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</si>
  <si>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</si>
  <si>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</si>
  <si>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</si>
  <si>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Điểm
HP
Chính</t>
  </si>
  <si>
    <t>XL
lần
I</t>
  </si>
  <si>
    <t>THI
PHỤ</t>
  </si>
  <si>
    <t>Điểm
HP
Phụ</t>
  </si>
  <si>
    <t>13D3010070</t>
  </si>
  <si>
    <t>Trần Chí</t>
  </si>
  <si>
    <t>Mỹ</t>
  </si>
  <si>
    <t>13D3010096</t>
  </si>
  <si>
    <t>Hoàng Minh</t>
  </si>
  <si>
    <t>Phương</t>
  </si>
  <si>
    <t>13D3010115</t>
  </si>
  <si>
    <t>Nguyễn Minh</t>
  </si>
  <si>
    <t>Tân</t>
  </si>
  <si>
    <t>13D2040001</t>
  </si>
  <si>
    <t>Trương Thị Thuý</t>
  </si>
  <si>
    <t>Anh</t>
  </si>
  <si>
    <t>13D2040012</t>
  </si>
  <si>
    <t>Võ Thị Ngọc</t>
  </si>
  <si>
    <t>Hiền</t>
  </si>
  <si>
    <t>13D2040054</t>
  </si>
  <si>
    <t>Nguyễn Thị Hồng</t>
  </si>
  <si>
    <t>Vân</t>
  </si>
  <si>
    <t>13D2050260</t>
  </si>
  <si>
    <t>Nguyễn Văn</t>
  </si>
  <si>
    <t>Vũ</t>
  </si>
  <si>
    <t xml:space="preserve"> Yêu cầu : Khoa niêm yết cho sinh viên, lưu Giáo vụ Khoa và nộp bản chính cho Phòng TS - Đào tạo - GTVL.</t>
  </si>
  <si>
    <t xml:space="preserve">Thành phố Hồ Chí Minh, ngày        tháng         năm </t>
  </si>
  <si>
    <t>TRƯỞNG KHOA</t>
  </si>
  <si>
    <t xml:space="preserve">    TRƯỞNG BỘ MÔN</t>
  </si>
  <si>
    <t>GIẢNG VIÊN GIẢNG DẠY</t>
  </si>
  <si>
    <t>Nguyễn Thị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</si>
</sst>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"/>
  </numFmts>
  <fonts count="23" x14ac:knownFonts="1">
    <font>
      <sz val="10"/>
      <name val="Arial"/>
    </font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0"/>
      <name val="VNI-Times"/>
    </font>
    <font>
      <b/>
      <sz val="14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7"/>
      <name val="Times New Roman"/>
      <family val="1"/>
    </font>
    <font>
      <b/>
      <i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sz val="10"/>
      <name val="Times New Roman"/>
    </font>
    <font>
      <sz val="12"/>
      <name val="VNI-Times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7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3" fillId="0" borderId="0" xfId="0" applyFont="1" applyBorder="1" applyAlignment="1" applyProtection="1">
      <alignment horizontal="center" vertical="top" wrapText="1"/>
      <protection locked="0"/>
    </xf>
    <xf numFmtId="0" fontId="3" fillId="0" borderId="0" xfId="0" applyFont="1" applyBorder="1" applyAlignment="1" applyProtection="1">
      <alignment horizontal="center" vertical="top"/>
      <protection locked="0"/>
    </xf>
    <xf numFmtId="0" fontId="4" fillId="0" borderId="0" xfId="0" applyFont="1" applyBorder="1" applyAlignment="1" applyProtection="1">
      <alignment horizontal="center" vertical="top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8" fillId="0" borderId="0" xfId="1" applyFont="1" applyBorder="1" applyAlignment="1" applyProtection="1">
      <alignment horizontal="center"/>
      <protection locked="0"/>
    </xf>
    <xf numFmtId="0" fontId="8" fillId="0" borderId="0" xfId="1" applyFont="1" applyBorder="1" applyAlignment="1" applyProtection="1">
      <protection locked="0"/>
    </xf>
    <xf numFmtId="0" fontId="6" fillId="0" borderId="0" xfId="1" applyFont="1" applyProtection="1">
      <protection locked="0"/>
    </xf>
    <xf numFmtId="0" fontId="10" fillId="0" borderId="0" xfId="1" applyFont="1" applyBorder="1" applyAlignment="1" applyProtection="1">
      <alignment horizontal="center"/>
      <protection hidden="1"/>
    </xf>
    <xf numFmtId="0" fontId="11" fillId="0" borderId="0" xfId="1" applyFont="1" applyProtection="1">
      <protection locked="0"/>
    </xf>
    <xf numFmtId="0" fontId="12" fillId="0" borderId="0" xfId="1" applyFont="1" applyBorder="1" applyAlignment="1" applyProtection="1">
      <alignment vertical="center"/>
      <protection locked="0"/>
    </xf>
    <xf numFmtId="0" fontId="12" fillId="2" borderId="0" xfId="1" applyFont="1" applyFill="1" applyBorder="1" applyAlignment="1" applyProtection="1">
      <alignment horizontal="center" vertic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12" fillId="2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 hidden="1"/>
    </xf>
    <xf numFmtId="0" fontId="11" fillId="0" borderId="0" xfId="1" applyFont="1" applyBorder="1" applyProtection="1"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2" fillId="0" borderId="1" xfId="1" applyFont="1" applyBorder="1" applyAlignment="1" applyProtection="1">
      <alignment horizontal="center"/>
      <protection locked="0"/>
    </xf>
    <xf numFmtId="0" fontId="12" fillId="0" borderId="1" xfId="1" applyFont="1" applyFill="1" applyBorder="1" applyAlignment="1" applyProtection="1">
      <alignment horizontal="center"/>
      <protection locked="0"/>
    </xf>
    <xf numFmtId="0" fontId="12" fillId="0" borderId="0" xfId="1" applyFont="1" applyBorder="1" applyAlignment="1" applyProtection="1">
      <protection locked="0"/>
    </xf>
    <xf numFmtId="0" fontId="13" fillId="0" borderId="2" xfId="1" applyFont="1" applyBorder="1" applyAlignment="1" applyProtection="1">
      <alignment horizontal="center" vertical="center" wrapText="1"/>
      <protection locked="0"/>
    </xf>
    <xf numFmtId="0" fontId="13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9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9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Fill="1" applyBorder="1" applyAlignment="1" applyProtection="1">
      <alignment horizontal="center"/>
      <protection hidden="1"/>
    </xf>
    <xf numFmtId="0" fontId="14" fillId="0" borderId="2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vertical="center"/>
      <protection locked="0"/>
    </xf>
    <xf numFmtId="0" fontId="15" fillId="0" borderId="4" xfId="0" applyFont="1" applyBorder="1" applyAlignment="1" applyProtection="1">
      <alignment vertical="center"/>
      <protection locked="0"/>
    </xf>
    <xf numFmtId="0" fontId="11" fillId="0" borderId="5" xfId="1" applyFont="1" applyFill="1" applyBorder="1" applyAlignment="1" applyProtection="1">
      <alignment horizontal="center"/>
      <protection locked="0"/>
    </xf>
    <xf numFmtId="0" fontId="11" fillId="0" borderId="2" xfId="1" applyFont="1" applyFill="1" applyBorder="1" applyAlignment="1" applyProtection="1">
      <alignment horizontal="center"/>
      <protection locked="0"/>
    </xf>
    <xf numFmtId="164" fontId="11" fillId="0" borderId="5" xfId="0" applyNumberFormat="1" applyFont="1" applyFill="1" applyBorder="1" applyAlignment="1" applyProtection="1">
      <alignment horizontal="center"/>
      <protection hidden="1"/>
    </xf>
    <xf numFmtId="0" fontId="11" fillId="0" borderId="0" xfId="0" applyFont="1" applyFill="1" applyProtection="1">
      <protection hidden="1"/>
    </xf>
    <xf numFmtId="0" fontId="16" fillId="0" borderId="2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vertical="center"/>
      <protection locked="0"/>
    </xf>
    <xf numFmtId="0" fontId="17" fillId="0" borderId="4" xfId="0" applyFont="1" applyBorder="1" applyAlignment="1" applyProtection="1">
      <alignment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3" xfId="1" applyNumberFormat="1" applyFont="1" applyFill="1" applyBorder="1" applyAlignment="1" applyProtection="1">
      <alignment horizontal="justify" vertical="center"/>
      <protection locked="0"/>
    </xf>
    <xf numFmtId="0" fontId="13" fillId="0" borderId="4" xfId="1" applyNumberFormat="1" applyFont="1" applyFill="1" applyBorder="1" applyAlignment="1" applyProtection="1">
      <alignment horizontal="justify" vertical="center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center" vertical="center"/>
      <protection locked="0"/>
    </xf>
    <xf numFmtId="0" fontId="15" fillId="0" borderId="2" xfId="0" applyFont="1" applyFill="1" applyBorder="1" applyAlignment="1" applyProtection="1">
      <alignment horizontal="center" vertical="center"/>
      <protection locked="0"/>
    </xf>
    <xf numFmtId="0" fontId="11" fillId="0" borderId="6" xfId="0" applyFont="1" applyFill="1" applyBorder="1" applyProtection="1">
      <protection hidden="1"/>
    </xf>
    <xf numFmtId="0" fontId="18" fillId="0" borderId="7" xfId="1" applyFont="1" applyFill="1" applyBorder="1" applyAlignment="1" applyProtection="1">
      <alignment horizontal="justify"/>
      <protection locked="0"/>
    </xf>
    <xf numFmtId="0" fontId="6" fillId="0" borderId="0" xfId="1" applyFont="1" applyFill="1" applyProtection="1">
      <protection locked="0"/>
    </xf>
    <xf numFmtId="0" fontId="18" fillId="0" borderId="0" xfId="1" applyFont="1" applyFill="1" applyAlignment="1" applyProtection="1">
      <alignment horizontal="right"/>
      <protection hidden="1"/>
    </xf>
    <xf numFmtId="0" fontId="18" fillId="0" borderId="0" xfId="1" applyFont="1" applyFill="1" applyAlignment="1" applyProtection="1">
      <alignment horizontal="justify"/>
      <protection hidden="1"/>
    </xf>
    <xf numFmtId="0" fontId="6" fillId="0" borderId="0" xfId="1" applyFont="1" applyFill="1" applyAlignment="1" applyProtection="1">
      <alignment horizontal="center"/>
      <protection locked="0"/>
    </xf>
    <xf numFmtId="0" fontId="6" fillId="0" borderId="0" xfId="2" applyFont="1" applyFill="1" applyProtection="1">
      <protection locked="0"/>
    </xf>
    <xf numFmtId="0" fontId="6" fillId="0" borderId="0" xfId="2" applyFont="1" applyFill="1" applyAlignment="1" applyProtection="1">
      <alignment horizontal="justify"/>
      <protection hidden="1"/>
    </xf>
    <xf numFmtId="0" fontId="6" fillId="0" borderId="0" xfId="2" applyFont="1" applyFill="1" applyAlignment="1" applyProtection="1">
      <alignment horizontal="center"/>
      <protection hidden="1"/>
    </xf>
    <xf numFmtId="0" fontId="6" fillId="0" borderId="0" xfId="2" applyFont="1" applyFill="1" applyAlignment="1" applyProtection="1">
      <alignment horizontal="center" vertical="center" wrapText="1"/>
      <protection hidden="1"/>
    </xf>
    <xf numFmtId="0" fontId="6" fillId="0" borderId="0" xfId="2" applyFont="1" applyFill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vertical="center" wrapText="1"/>
      <protection locked="0"/>
    </xf>
    <xf numFmtId="0" fontId="2" fillId="0" borderId="0" xfId="1" applyFont="1" applyAlignment="1" applyProtection="1">
      <alignment horizontal="center"/>
      <protection locked="0"/>
    </xf>
    <xf numFmtId="0" fontId="19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protection locked="0"/>
    </xf>
    <xf numFmtId="0" fontId="20" fillId="0" borderId="0" xfId="1" applyFont="1" applyAlignment="1" applyProtection="1">
      <alignment horizontal="center"/>
      <protection locked="0"/>
    </xf>
    <xf numFmtId="0" fontId="20" fillId="0" borderId="0" xfId="1" applyFont="1" applyAlignment="1" applyProtection="1">
      <protection locked="0"/>
    </xf>
    <xf numFmtId="0" fontId="13" fillId="2" borderId="0" xfId="1" applyFont="1" applyFill="1" applyAlignment="1" applyProtection="1">
      <alignment horizontal="center"/>
      <protection locked="0"/>
    </xf>
  </cellXfs>
  <cellStyles count="4">
    <cellStyle name="Comma 2" xfId="3"/>
    <cellStyle name="Normal" xfId="0" builtinId="0"/>
    <cellStyle name="Normal_BANG DIEM HOC PHAN TCCN HK 01" xfId="1"/>
    <cellStyle name="Normal_BANG DIEM HOC PHAN TCCN HK 02" xfId="2"/>
  </cellStyles>
  <dxfs count="2">
    <dxf>
      <fill>
        <patternFill>
          <bgColor rgb="FF00FF00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1</xdr:row>
      <xdr:rowOff>238125</xdr:rowOff>
    </xdr:from>
    <xdr:to>
      <xdr:col>12</xdr:col>
      <xdr:colOff>19050</xdr:colOff>
      <xdr:row>1</xdr:row>
      <xdr:rowOff>238125</xdr:rowOff>
    </xdr:to>
    <xdr:cxnSp macro="">
      <xdr:nvCxnSpPr>
        <xdr:cNvPr id="2" name="Straight Connector 1"/>
        <xdr:cNvCxnSpPr/>
      </xdr:nvCxnSpPr>
      <xdr:spPr>
        <a:xfrm>
          <a:off x="4667250" y="43815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P91"/>
  <sheetViews>
    <sheetView tabSelected="1" zoomScaleNormal="100" workbookViewId="0">
      <selection activeCell="U8" sqref="U8"/>
    </sheetView>
  </sheetViews>
  <sheetFormatPr defaultColWidth="6" defaultRowHeight="12.75" x14ac:dyDescent="0.2"/>
  <cols>
    <col min="1" max="1" width="3.85546875" style="11" bestFit="1" customWidth="1"/>
    <col min="2" max="2" width="13.5703125" style="11" bestFit="1" customWidth="1"/>
    <col min="3" max="3" width="19.140625" style="11" bestFit="1" customWidth="1"/>
    <col min="4" max="4" width="8.140625" style="11" bestFit="1" customWidth="1"/>
    <col min="5" max="5" width="6.5703125" style="11" bestFit="1" customWidth="1"/>
    <col min="6" max="6" width="6.7109375" style="11" bestFit="1" customWidth="1"/>
    <col min="7" max="7" width="6.5703125" style="11" bestFit="1" customWidth="1"/>
    <col min="8" max="8" width="6.7109375" style="11" bestFit="1" customWidth="1"/>
    <col min="9" max="9" width="6.5703125" style="11" bestFit="1" customWidth="1"/>
    <col min="10" max="10" width="6.7109375" style="11" bestFit="1" customWidth="1"/>
    <col min="11" max="11" width="5.5703125" style="11" bestFit="1" customWidth="1"/>
    <col min="12" max="12" width="8.42578125" style="11" bestFit="1" customWidth="1"/>
    <col min="13" max="13" width="6.5703125" style="50" bestFit="1" customWidth="1"/>
    <col min="14" max="14" width="7.85546875" style="11" hidden="1" customWidth="1"/>
    <col min="15" max="15" width="5.5703125" style="50" bestFit="1" customWidth="1"/>
    <col min="16" max="16" width="6" style="11" customWidth="1"/>
    <col min="17" max="16384" width="6" style="11"/>
  </cols>
  <sheetData>
    <row r="1" spans="1:16" s="3" customFormat="1" ht="15.75" x14ac:dyDescent="0.2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2"/>
      <c r="K1" s="2"/>
      <c r="L1" s="2"/>
      <c r="M1" s="2"/>
      <c r="N1" s="2"/>
      <c r="O1" s="2"/>
    </row>
    <row r="2" spans="1:16" s="3" customFormat="1" ht="30.75" customHeight="1" x14ac:dyDescent="0.25">
      <c r="A2" s="4" t="s">
        <v>2</v>
      </c>
      <c r="B2" s="5"/>
      <c r="C2" s="5"/>
      <c r="D2" s="5"/>
      <c r="E2" s="5"/>
      <c r="F2" s="5"/>
      <c r="G2" s="6" t="s">
        <v>3</v>
      </c>
      <c r="H2" s="6"/>
      <c r="I2" s="6"/>
      <c r="J2" s="6"/>
      <c r="K2" s="6"/>
      <c r="L2" s="6"/>
      <c r="M2" s="6"/>
      <c r="N2" s="6"/>
      <c r="O2" s="6"/>
    </row>
    <row r="3" spans="1:16" s="8" customFormat="1" ht="15.75" x14ac:dyDescent="0.25">
      <c r="A3" s="7" t="s">
        <v>4</v>
      </c>
      <c r="B3" s="7"/>
      <c r="C3" s="7"/>
      <c r="D3" s="7"/>
      <c r="E3" s="7"/>
      <c r="F3" s="7"/>
      <c r="G3" s="1"/>
      <c r="H3" s="1"/>
      <c r="I3" s="1"/>
      <c r="J3" s="1"/>
      <c r="K3" s="1"/>
      <c r="L3" s="1"/>
      <c r="M3" s="1"/>
      <c r="N3" s="1"/>
      <c r="O3" s="1"/>
    </row>
    <row r="4" spans="1:16" ht="19.5" x14ac:dyDescent="0.35">
      <c r="A4" s="9" t="s">
        <v>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6" ht="18.75" x14ac:dyDescent="0.3">
      <c r="A5" s="12" t="str">
        <f>IF(OR(I91="",I6="",C6=""),"Điểm tổng kết chỉ hiển thị sau khi nhập tên HỌC PHẦN, Số tính chỉ và Họ tên giảng viên đầy đủ","")</f>
        <v/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s="13" customFormat="1" ht="15" x14ac:dyDescent="0.25">
      <c r="B6" s="14" t="s">
        <v>6</v>
      </c>
      <c r="C6" s="15" t="s">
        <v>7</v>
      </c>
      <c r="D6" s="15"/>
      <c r="E6" s="15"/>
      <c r="F6" s="15"/>
      <c r="G6" s="16" t="s">
        <v>8</v>
      </c>
      <c r="H6" s="16"/>
      <c r="I6" s="17">
        <v>3</v>
      </c>
      <c r="J6" s="14" t="s">
        <v>9</v>
      </c>
      <c r="K6" s="18" t="s">
        <v>10</v>
      </c>
      <c r="L6" s="18"/>
      <c r="M6" s="18"/>
    </row>
    <row r="7" spans="1:16" s="19" customFormat="1" ht="15" x14ac:dyDescent="0.25">
      <c r="C7" s="20" t="s">
        <v>11</v>
      </c>
      <c r="D7" s="21" t="s">
        <v>12</v>
      </c>
      <c r="F7" s="22" t="s">
        <v>13</v>
      </c>
      <c r="G7" s="22"/>
      <c r="H7" s="22"/>
      <c r="I7" s="23" t="s">
        <v>14</v>
      </c>
      <c r="J7" s="23"/>
      <c r="K7" s="23"/>
      <c r="N7" s="24"/>
      <c r="O7" s="24"/>
    </row>
    <row r="8" spans="1:16" s="13" customFormat="1" ht="15" customHeight="1" x14ac:dyDescent="0.25">
      <c r="A8" s="25" t="s">
        <v>15</v>
      </c>
      <c r="B8" s="25" t="s">
        <v>16</v>
      </c>
      <c r="C8" s="25" t="s">
        <v>17</v>
      </c>
      <c r="D8" s="25"/>
      <c r="E8" s="26" t="s">
        <v>18</v>
      </c>
      <c r="F8" s="26" t="s">
        <v>19</v>
      </c>
      <c r="G8" s="26" t="s">
        <v>20</v>
      </c>
      <c r="H8" s="26" t="s">
        <v>21</v>
      </c>
      <c r="I8" s="26" t="s">
        <v>22</v>
      </c>
      <c r="J8" s="26" t="s">
        <v>23</v>
      </c>
      <c r="K8" s="26" t="s">
        <v>24</v>
      </c>
      <c r="L8" s="26" t="s">
        <v>25</v>
      </c>
      <c r="M8" s="26" t="s">
        <v>26</v>
      </c>
      <c r="N8" s="27" t="s">
        <v>27</v>
      </c>
      <c r="O8" s="26" t="s">
        <v>28</v>
      </c>
      <c r="P8" s="26" t="s">
        <v>29</v>
      </c>
    </row>
    <row r="9" spans="1:16" s="28" customFormat="1" ht="15" x14ac:dyDescent="0.2">
      <c r="A9" s="25"/>
      <c r="B9" s="25"/>
      <c r="C9" s="25"/>
      <c r="D9" s="25"/>
      <c r="E9" s="26"/>
      <c r="F9" s="26"/>
      <c r="G9" s="26"/>
      <c r="H9" s="26"/>
      <c r="I9" s="26"/>
      <c r="J9" s="26"/>
      <c r="K9" s="26"/>
      <c r="L9" s="26"/>
      <c r="M9" s="26"/>
      <c r="N9" s="27"/>
      <c r="O9" s="26"/>
      <c r="P9" s="26"/>
    </row>
    <row r="10" spans="1:16" s="28" customFormat="1" ht="15" x14ac:dyDescent="0.2">
      <c r="A10" s="25"/>
      <c r="B10" s="25"/>
      <c r="C10" s="25"/>
      <c r="D10" s="25"/>
      <c r="E10" s="29">
        <v>0.2</v>
      </c>
      <c r="F10" s="26"/>
      <c r="G10" s="26"/>
      <c r="H10" s="26"/>
      <c r="I10" s="26"/>
      <c r="J10" s="26"/>
      <c r="K10" s="30">
        <v>0.3</v>
      </c>
      <c r="L10" s="30">
        <v>0.5</v>
      </c>
      <c r="M10" s="26"/>
      <c r="N10" s="27"/>
      <c r="O10" s="30">
        <v>0.5</v>
      </c>
      <c r="P10" s="26"/>
    </row>
    <row r="11" spans="1:16" ht="15" x14ac:dyDescent="0.25">
      <c r="A11" s="31">
        <f>IF(B11="",1,SUBTOTAL(3,$B$11:B11))</f>
        <v>1</v>
      </c>
      <c r="B11" s="32" t="s">
        <v>30</v>
      </c>
      <c r="C11" s="33" t="s">
        <v>31</v>
      </c>
      <c r="D11" s="34" t="s">
        <v>32</v>
      </c>
      <c r="E11" s="35"/>
      <c r="F11" s="36">
        <v>9</v>
      </c>
      <c r="G11" s="36"/>
      <c r="H11" s="36">
        <v>6</v>
      </c>
      <c r="I11" s="36"/>
      <c r="J11" s="36"/>
      <c r="K11" s="36">
        <v>6.5</v>
      </c>
      <c r="L11" s="36">
        <v>4.8</v>
      </c>
      <c r="M11" s="37">
        <f>IF(B11="","",IF(OR($C$6="",$I$6="",$K$6="",$I$91=""),"",IF(COUNT(E11:L11)=0,"",IF(COUNT(E11:J11)=0,ROUND(0.3*K11+0.5*L11,1),ROUND(0.2*(SUM(E11:J11)/COUNT(E11:J11))+0.3*K11+0.5*L11,1)))))</f>
        <v>5.9</v>
      </c>
      <c r="N11" s="38" t="str">
        <f t="shared" ref="N11:N74" si="0">IF(B11="","",IF(OR($C$6="",$I$6="",$K$6=""),"",IF(M11="","KXL",IF(M11&lt;4,"Kém",IF(M11&lt;5.4,"TBY",IF(M11&lt;7,"TB",IF(M11&lt;8.4,"Khá","Giỏi")))))))</f>
        <v>TB</v>
      </c>
      <c r="O11" s="35"/>
      <c r="P11" s="37" t="str">
        <f>IF(B11="","",IF(OR($C$6="",$I$6="",$K$6="",$I$91=""),"",IF(ISNUMBER(G11)=TRUE,"",IF(COUNT(E11:L11)=0,"",IF(O11="","",IF(COUNT(E11:J11)=0,ROUND(0.3*K11+0.5*O11,1),ROUND(0.2*(SUM(E11:J11)/COUNT(E11:J11))+0.3*K11+0.5*O11,1)))))))</f>
        <v/>
      </c>
    </row>
    <row r="12" spans="1:16" ht="15" x14ac:dyDescent="0.25">
      <c r="A12" s="31">
        <f>IF(B12="","",SUBTOTAL(3,$B$11:B12))</f>
        <v>2</v>
      </c>
      <c r="B12" s="32" t="s">
        <v>33</v>
      </c>
      <c r="C12" s="33" t="s">
        <v>34</v>
      </c>
      <c r="D12" s="34" t="s">
        <v>35</v>
      </c>
      <c r="E12" s="36"/>
      <c r="F12" s="36">
        <v>7</v>
      </c>
      <c r="G12" s="36"/>
      <c r="H12" s="36">
        <v>6.5</v>
      </c>
      <c r="I12" s="36"/>
      <c r="J12" s="36"/>
      <c r="K12" s="36">
        <v>6</v>
      </c>
      <c r="L12" s="36">
        <v>5</v>
      </c>
      <c r="M12" s="37">
        <f t="shared" ref="M12:M75" si="1">IF(B12="","",IF(OR($C$6="",$I$6="",$K$6="",$I$91=""),"",IF(COUNT(E12:L12)=0,"",IF(COUNT(E12:J12)=0,ROUND(0.3*K12+0.5*L12,1),ROUND(0.2*(SUM(E12:J12)/COUNT(E12:J12))+0.3*K12+0.5*L12,1)))))</f>
        <v>5.7</v>
      </c>
      <c r="N12" s="38" t="str">
        <f t="shared" si="0"/>
        <v>TB</v>
      </c>
      <c r="O12" s="36"/>
      <c r="P12" s="37" t="str">
        <f t="shared" ref="P12:P75" si="2">IF(B12="","",IF(OR($C$6="",$I$6="",$K$6="",$I$91=""),"",IF(ISNUMBER(G12)=TRUE,"",IF(COUNT(E12:L12)=0,"",IF(O12="","",IF(COUNT(E12:J12)=0,ROUND(0.3*K12+0.5*O12,1),ROUND(0.2*(SUM(E12:J12)/COUNT(E12:J12))+0.3*K12+0.5*O12,1)))))))</f>
        <v/>
      </c>
    </row>
    <row r="13" spans="1:16" ht="15" x14ac:dyDescent="0.25">
      <c r="A13" s="31">
        <f>IF(B13="","",SUBTOTAL(3,$B$11:B13))</f>
        <v>3</v>
      </c>
      <c r="B13" s="32" t="s">
        <v>36</v>
      </c>
      <c r="C13" s="33" t="s">
        <v>37</v>
      </c>
      <c r="D13" s="34" t="s">
        <v>38</v>
      </c>
      <c r="E13" s="36"/>
      <c r="F13" s="36">
        <v>6</v>
      </c>
      <c r="G13" s="36"/>
      <c r="H13" s="36">
        <v>7</v>
      </c>
      <c r="I13" s="36"/>
      <c r="J13" s="36"/>
      <c r="K13" s="36">
        <v>4</v>
      </c>
      <c r="L13" s="36">
        <v>5</v>
      </c>
      <c r="M13" s="37">
        <f t="shared" si="1"/>
        <v>5</v>
      </c>
      <c r="N13" s="38" t="str">
        <f t="shared" si="0"/>
        <v>TBY</v>
      </c>
      <c r="O13" s="36"/>
      <c r="P13" s="37" t="str">
        <f t="shared" si="2"/>
        <v/>
      </c>
    </row>
    <row r="14" spans="1:16" ht="15" x14ac:dyDescent="0.25">
      <c r="A14" s="31">
        <f>IF(B14="","",SUBTOTAL(3,$B$11:B14))</f>
        <v>4</v>
      </c>
      <c r="B14" s="32" t="s">
        <v>39</v>
      </c>
      <c r="C14" s="33" t="s">
        <v>40</v>
      </c>
      <c r="D14" s="34" t="s">
        <v>41</v>
      </c>
      <c r="E14" s="36"/>
      <c r="F14" s="36">
        <v>10</v>
      </c>
      <c r="G14" s="36"/>
      <c r="H14" s="36">
        <v>9</v>
      </c>
      <c r="I14" s="36"/>
      <c r="J14" s="36"/>
      <c r="K14" s="36">
        <v>6.5</v>
      </c>
      <c r="L14" s="36">
        <v>5</v>
      </c>
      <c r="M14" s="37">
        <f t="shared" si="1"/>
        <v>6.4</v>
      </c>
      <c r="N14" s="38" t="str">
        <f t="shared" si="0"/>
        <v>TB</v>
      </c>
      <c r="O14" s="36"/>
      <c r="P14" s="37" t="str">
        <f t="shared" si="2"/>
        <v/>
      </c>
    </row>
    <row r="15" spans="1:16" ht="15" x14ac:dyDescent="0.25">
      <c r="A15" s="31">
        <f>IF(B15="","",SUBTOTAL(3,$B$11:B15))</f>
        <v>5</v>
      </c>
      <c r="B15" s="32" t="s">
        <v>42</v>
      </c>
      <c r="C15" s="33" t="s">
        <v>43</v>
      </c>
      <c r="D15" s="34" t="s">
        <v>44</v>
      </c>
      <c r="E15" s="35"/>
      <c r="F15" s="36">
        <v>1</v>
      </c>
      <c r="G15" s="36"/>
      <c r="H15" s="36">
        <v>3</v>
      </c>
      <c r="I15" s="36"/>
      <c r="J15" s="36"/>
      <c r="K15" s="36">
        <v>3</v>
      </c>
      <c r="L15" s="36">
        <v>3.8</v>
      </c>
      <c r="M15" s="37">
        <f t="shared" si="1"/>
        <v>3.2</v>
      </c>
      <c r="N15" s="38" t="str">
        <f t="shared" si="0"/>
        <v>Kém</v>
      </c>
      <c r="O15" s="36"/>
      <c r="P15" s="37" t="str">
        <f t="shared" si="2"/>
        <v/>
      </c>
    </row>
    <row r="16" spans="1:16" ht="15" x14ac:dyDescent="0.25">
      <c r="A16" s="31">
        <f>IF(B16="","",SUBTOTAL(3,$B$11:B16))</f>
        <v>6</v>
      </c>
      <c r="B16" s="32" t="s">
        <v>45</v>
      </c>
      <c r="C16" s="33" t="s">
        <v>46</v>
      </c>
      <c r="D16" s="34" t="s">
        <v>47</v>
      </c>
      <c r="E16" s="36"/>
      <c r="F16" s="36">
        <v>6.5</v>
      </c>
      <c r="G16" s="36"/>
      <c r="H16" s="36">
        <v>3</v>
      </c>
      <c r="I16" s="36"/>
      <c r="J16" s="36"/>
      <c r="K16" s="36">
        <v>4.5</v>
      </c>
      <c r="L16" s="36">
        <v>3.8</v>
      </c>
      <c r="M16" s="37">
        <f t="shared" si="1"/>
        <v>4.2</v>
      </c>
      <c r="N16" s="38" t="str">
        <f t="shared" si="0"/>
        <v>TBY</v>
      </c>
      <c r="O16" s="36"/>
      <c r="P16" s="37" t="str">
        <f t="shared" si="2"/>
        <v/>
      </c>
    </row>
    <row r="17" spans="1:16" ht="15" x14ac:dyDescent="0.25">
      <c r="A17" s="31">
        <f>IF(B17="","",SUBTOTAL(3,$B$11:B17))</f>
        <v>7</v>
      </c>
      <c r="B17" s="32" t="s">
        <v>48</v>
      </c>
      <c r="C17" s="33" t="s">
        <v>49</v>
      </c>
      <c r="D17" s="34" t="s">
        <v>50</v>
      </c>
      <c r="E17" s="36"/>
      <c r="F17" s="36">
        <v>6</v>
      </c>
      <c r="G17" s="36"/>
      <c r="H17" s="36">
        <v>5.5</v>
      </c>
      <c r="I17" s="36"/>
      <c r="J17" s="36"/>
      <c r="K17" s="36">
        <v>4</v>
      </c>
      <c r="L17" s="36">
        <v>4</v>
      </c>
      <c r="M17" s="37">
        <f t="shared" si="1"/>
        <v>4.4000000000000004</v>
      </c>
      <c r="N17" s="38" t="str">
        <f t="shared" si="0"/>
        <v>TBY</v>
      </c>
      <c r="O17" s="36"/>
      <c r="P17" s="37" t="str">
        <f t="shared" si="2"/>
        <v/>
      </c>
    </row>
    <row r="18" spans="1:16" ht="15" hidden="1" x14ac:dyDescent="0.25">
      <c r="A18" s="31" t="str">
        <f>IF(B18="","",SUBTOTAL(3,$B$11:B18))</f>
        <v/>
      </c>
      <c r="B18" s="39"/>
      <c r="C18" s="40"/>
      <c r="D18" s="41"/>
      <c r="E18" s="36"/>
      <c r="F18" s="36"/>
      <c r="G18" s="36"/>
      <c r="H18" s="36"/>
      <c r="I18" s="36"/>
      <c r="J18" s="36"/>
      <c r="K18" s="36"/>
      <c r="L18" s="36"/>
      <c r="M18" s="37" t="str">
        <f t="shared" si="1"/>
        <v/>
      </c>
      <c r="N18" s="38" t="str">
        <f t="shared" si="0"/>
        <v/>
      </c>
      <c r="O18" s="36"/>
      <c r="P18" s="37" t="str">
        <f t="shared" si="2"/>
        <v/>
      </c>
    </row>
    <row r="19" spans="1:16" ht="15" hidden="1" x14ac:dyDescent="0.25">
      <c r="A19" s="31" t="str">
        <f>IF(B19="","",SUBTOTAL(3,$B$11:B19))</f>
        <v/>
      </c>
      <c r="B19" s="39"/>
      <c r="C19" s="40"/>
      <c r="D19" s="41"/>
      <c r="E19" s="36"/>
      <c r="F19" s="36"/>
      <c r="G19" s="36"/>
      <c r="H19" s="36"/>
      <c r="I19" s="36"/>
      <c r="J19" s="36"/>
      <c r="K19" s="36"/>
      <c r="L19" s="36"/>
      <c r="M19" s="37" t="str">
        <f t="shared" si="1"/>
        <v/>
      </c>
      <c r="N19" s="38" t="str">
        <f t="shared" si="0"/>
        <v/>
      </c>
      <c r="O19" s="36"/>
      <c r="P19" s="37" t="str">
        <f t="shared" si="2"/>
        <v/>
      </c>
    </row>
    <row r="20" spans="1:16" ht="15" hidden="1" x14ac:dyDescent="0.25">
      <c r="A20" s="31" t="str">
        <f>IF(B20="","",SUBTOTAL(3,$B$11:B20))</f>
        <v/>
      </c>
      <c r="B20" s="39"/>
      <c r="C20" s="40"/>
      <c r="D20" s="41"/>
      <c r="E20" s="36"/>
      <c r="F20" s="36"/>
      <c r="G20" s="36"/>
      <c r="H20" s="36"/>
      <c r="I20" s="36"/>
      <c r="J20" s="36"/>
      <c r="K20" s="36"/>
      <c r="L20" s="36"/>
      <c r="M20" s="37" t="str">
        <f t="shared" si="1"/>
        <v/>
      </c>
      <c r="N20" s="38" t="str">
        <f t="shared" si="0"/>
        <v/>
      </c>
      <c r="O20" s="36"/>
      <c r="P20" s="37" t="str">
        <f t="shared" si="2"/>
        <v/>
      </c>
    </row>
    <row r="21" spans="1:16" ht="15" hidden="1" x14ac:dyDescent="0.25">
      <c r="A21" s="31" t="str">
        <f>IF(B21="","",SUBTOTAL(3,$B$11:B21))</f>
        <v/>
      </c>
      <c r="B21" s="39"/>
      <c r="C21" s="40"/>
      <c r="D21" s="41"/>
      <c r="E21" s="36"/>
      <c r="F21" s="36"/>
      <c r="G21" s="36"/>
      <c r="H21" s="36"/>
      <c r="I21" s="36"/>
      <c r="J21" s="36"/>
      <c r="K21" s="36"/>
      <c r="L21" s="36"/>
      <c r="M21" s="37" t="str">
        <f t="shared" si="1"/>
        <v/>
      </c>
      <c r="N21" s="38" t="str">
        <f t="shared" si="0"/>
        <v/>
      </c>
      <c r="O21" s="36"/>
      <c r="P21" s="37" t="str">
        <f t="shared" si="2"/>
        <v/>
      </c>
    </row>
    <row r="22" spans="1:16" ht="15" hidden="1" x14ac:dyDescent="0.25">
      <c r="A22" s="31" t="str">
        <f>IF(B22="","",SUBTOTAL(3,$B$11:B22))</f>
        <v/>
      </c>
      <c r="B22" s="42"/>
      <c r="C22" s="43"/>
      <c r="D22" s="44"/>
      <c r="E22" s="36"/>
      <c r="F22" s="36"/>
      <c r="G22" s="36"/>
      <c r="H22" s="36"/>
      <c r="I22" s="36"/>
      <c r="J22" s="36"/>
      <c r="K22" s="36"/>
      <c r="L22" s="36"/>
      <c r="M22" s="37" t="str">
        <f t="shared" si="1"/>
        <v/>
      </c>
      <c r="N22" s="38" t="str">
        <f t="shared" si="0"/>
        <v/>
      </c>
      <c r="O22" s="36"/>
      <c r="P22" s="37" t="str">
        <f t="shared" si="2"/>
        <v/>
      </c>
    </row>
    <row r="23" spans="1:16" ht="15" hidden="1" x14ac:dyDescent="0.25">
      <c r="A23" s="31" t="str">
        <f>IF(B23="","",SUBTOTAL(3,$B$11:B23))</f>
        <v/>
      </c>
      <c r="B23" s="42"/>
      <c r="C23" s="43"/>
      <c r="D23" s="44"/>
      <c r="E23" s="36"/>
      <c r="F23" s="36"/>
      <c r="G23" s="36"/>
      <c r="H23" s="36"/>
      <c r="I23" s="36"/>
      <c r="J23" s="36"/>
      <c r="K23" s="36"/>
      <c r="L23" s="36"/>
      <c r="M23" s="37" t="str">
        <f t="shared" si="1"/>
        <v/>
      </c>
      <c r="N23" s="38" t="str">
        <f t="shared" si="0"/>
        <v/>
      </c>
      <c r="O23" s="36"/>
      <c r="P23" s="37" t="str">
        <f t="shared" si="2"/>
        <v/>
      </c>
    </row>
    <row r="24" spans="1:16" ht="15" hidden="1" x14ac:dyDescent="0.25">
      <c r="A24" s="31" t="str">
        <f>IF(B24="","",SUBTOTAL(3,$B$11:B24))</f>
        <v/>
      </c>
      <c r="B24" s="42"/>
      <c r="C24" s="43"/>
      <c r="D24" s="44"/>
      <c r="E24" s="36"/>
      <c r="F24" s="36"/>
      <c r="G24" s="36"/>
      <c r="H24" s="36"/>
      <c r="I24" s="36"/>
      <c r="J24" s="36"/>
      <c r="K24" s="36"/>
      <c r="L24" s="36"/>
      <c r="M24" s="37" t="str">
        <f t="shared" si="1"/>
        <v/>
      </c>
      <c r="N24" s="38" t="str">
        <f t="shared" si="0"/>
        <v/>
      </c>
      <c r="O24" s="36"/>
      <c r="P24" s="37" t="str">
        <f t="shared" si="2"/>
        <v/>
      </c>
    </row>
    <row r="25" spans="1:16" ht="15" hidden="1" x14ac:dyDescent="0.25">
      <c r="A25" s="31" t="str">
        <f>IF(B25="","",SUBTOTAL(3,$B$11:B25))</f>
        <v/>
      </c>
      <c r="B25" s="42"/>
      <c r="C25" s="43"/>
      <c r="D25" s="44"/>
      <c r="E25" s="36"/>
      <c r="F25" s="36"/>
      <c r="G25" s="36"/>
      <c r="H25" s="36"/>
      <c r="I25" s="36"/>
      <c r="J25" s="36"/>
      <c r="K25" s="36"/>
      <c r="L25" s="36"/>
      <c r="M25" s="37" t="str">
        <f t="shared" si="1"/>
        <v/>
      </c>
      <c r="N25" s="38" t="str">
        <f t="shared" si="0"/>
        <v/>
      </c>
      <c r="O25" s="36"/>
      <c r="P25" s="37" t="str">
        <f t="shared" si="2"/>
        <v/>
      </c>
    </row>
    <row r="26" spans="1:16" ht="15" hidden="1" x14ac:dyDescent="0.25">
      <c r="A26" s="31" t="str">
        <f>IF(B26="","",SUBTOTAL(3,$B$11:B26))</f>
        <v/>
      </c>
      <c r="B26" s="42"/>
      <c r="C26" s="43"/>
      <c r="D26" s="44"/>
      <c r="E26" s="36"/>
      <c r="F26" s="36"/>
      <c r="G26" s="36"/>
      <c r="H26" s="36"/>
      <c r="I26" s="36"/>
      <c r="J26" s="36"/>
      <c r="K26" s="36"/>
      <c r="L26" s="36"/>
      <c r="M26" s="37" t="str">
        <f t="shared" si="1"/>
        <v/>
      </c>
      <c r="N26" s="38" t="str">
        <f t="shared" si="0"/>
        <v/>
      </c>
      <c r="O26" s="36"/>
      <c r="P26" s="37" t="str">
        <f t="shared" si="2"/>
        <v/>
      </c>
    </row>
    <row r="27" spans="1:16" ht="15" hidden="1" x14ac:dyDescent="0.25">
      <c r="A27" s="31" t="str">
        <f>IF(B27="","",SUBTOTAL(3,$B$11:B27))</f>
        <v/>
      </c>
      <c r="B27" s="42"/>
      <c r="C27" s="43"/>
      <c r="D27" s="44"/>
      <c r="E27" s="36"/>
      <c r="F27" s="36"/>
      <c r="G27" s="36"/>
      <c r="H27" s="36"/>
      <c r="I27" s="36"/>
      <c r="J27" s="36"/>
      <c r="K27" s="36"/>
      <c r="L27" s="36"/>
      <c r="M27" s="37" t="str">
        <f t="shared" si="1"/>
        <v/>
      </c>
      <c r="N27" s="38" t="str">
        <f t="shared" si="0"/>
        <v/>
      </c>
      <c r="O27" s="36"/>
      <c r="P27" s="37" t="str">
        <f t="shared" si="2"/>
        <v/>
      </c>
    </row>
    <row r="28" spans="1:16" ht="15" hidden="1" x14ac:dyDescent="0.25">
      <c r="A28" s="31" t="str">
        <f>IF(B28="","",SUBTOTAL(3,$B$11:B28))</f>
        <v/>
      </c>
      <c r="B28" s="42"/>
      <c r="C28" s="43"/>
      <c r="D28" s="44"/>
      <c r="E28" s="36"/>
      <c r="F28" s="36"/>
      <c r="G28" s="36"/>
      <c r="H28" s="36"/>
      <c r="I28" s="36"/>
      <c r="J28" s="36"/>
      <c r="K28" s="36"/>
      <c r="L28" s="36"/>
      <c r="M28" s="37" t="str">
        <f t="shared" si="1"/>
        <v/>
      </c>
      <c r="N28" s="38" t="str">
        <f t="shared" si="0"/>
        <v/>
      </c>
      <c r="O28" s="36"/>
      <c r="P28" s="37" t="str">
        <f t="shared" si="2"/>
        <v/>
      </c>
    </row>
    <row r="29" spans="1:16" ht="15" hidden="1" x14ac:dyDescent="0.25">
      <c r="A29" s="31" t="str">
        <f>IF(B29="","",SUBTOTAL(3,$B$11:B29))</f>
        <v/>
      </c>
      <c r="B29" s="42"/>
      <c r="C29" s="43"/>
      <c r="D29" s="44"/>
      <c r="E29" s="36"/>
      <c r="F29" s="36"/>
      <c r="G29" s="36"/>
      <c r="H29" s="36"/>
      <c r="I29" s="36"/>
      <c r="J29" s="36"/>
      <c r="K29" s="36"/>
      <c r="L29" s="36"/>
      <c r="M29" s="37" t="str">
        <f t="shared" si="1"/>
        <v/>
      </c>
      <c r="N29" s="38" t="str">
        <f t="shared" si="0"/>
        <v/>
      </c>
      <c r="O29" s="36"/>
      <c r="P29" s="37" t="str">
        <f t="shared" si="2"/>
        <v/>
      </c>
    </row>
    <row r="30" spans="1:16" ht="15" hidden="1" x14ac:dyDescent="0.25">
      <c r="A30" s="31" t="str">
        <f>IF(B30="","",SUBTOTAL(3,$B$11:B30))</f>
        <v/>
      </c>
      <c r="B30" s="42"/>
      <c r="C30" s="43"/>
      <c r="D30" s="44"/>
      <c r="E30" s="36"/>
      <c r="F30" s="36"/>
      <c r="G30" s="36"/>
      <c r="H30" s="36"/>
      <c r="I30" s="36"/>
      <c r="J30" s="36"/>
      <c r="K30" s="36"/>
      <c r="L30" s="36"/>
      <c r="M30" s="37" t="str">
        <f t="shared" si="1"/>
        <v/>
      </c>
      <c r="N30" s="38" t="str">
        <f t="shared" si="0"/>
        <v/>
      </c>
      <c r="O30" s="36"/>
      <c r="P30" s="37" t="str">
        <f t="shared" si="2"/>
        <v/>
      </c>
    </row>
    <row r="31" spans="1:16" ht="15" hidden="1" x14ac:dyDescent="0.25">
      <c r="A31" s="31" t="str">
        <f>IF(B31="","",SUBTOTAL(3,$B$11:B31))</f>
        <v/>
      </c>
      <c r="B31" s="42"/>
      <c r="C31" s="43"/>
      <c r="D31" s="44"/>
      <c r="E31" s="36"/>
      <c r="F31" s="36"/>
      <c r="G31" s="36"/>
      <c r="H31" s="36"/>
      <c r="I31" s="36"/>
      <c r="J31" s="36"/>
      <c r="K31" s="36"/>
      <c r="L31" s="36"/>
      <c r="M31" s="37" t="str">
        <f t="shared" si="1"/>
        <v/>
      </c>
      <c r="N31" s="38" t="str">
        <f t="shared" si="0"/>
        <v/>
      </c>
      <c r="O31" s="36"/>
      <c r="P31" s="37" t="str">
        <f t="shared" si="2"/>
        <v/>
      </c>
    </row>
    <row r="32" spans="1:16" ht="15" hidden="1" x14ac:dyDescent="0.25">
      <c r="A32" s="31" t="str">
        <f>IF(B32="","",SUBTOTAL(3,$B$11:B32))</f>
        <v/>
      </c>
      <c r="B32" s="42"/>
      <c r="C32" s="43"/>
      <c r="D32" s="44"/>
      <c r="E32" s="36"/>
      <c r="F32" s="36"/>
      <c r="G32" s="36"/>
      <c r="H32" s="36"/>
      <c r="I32" s="36"/>
      <c r="J32" s="36"/>
      <c r="K32" s="36"/>
      <c r="L32" s="36"/>
      <c r="M32" s="37" t="str">
        <f t="shared" si="1"/>
        <v/>
      </c>
      <c r="N32" s="38" t="str">
        <f t="shared" si="0"/>
        <v/>
      </c>
      <c r="O32" s="36"/>
      <c r="P32" s="37" t="str">
        <f t="shared" si="2"/>
        <v/>
      </c>
    </row>
    <row r="33" spans="1:16" ht="15" hidden="1" x14ac:dyDescent="0.25">
      <c r="A33" s="31" t="str">
        <f>IF(B33="","",SUBTOTAL(3,$B$11:B33))</f>
        <v/>
      </c>
      <c r="B33" s="42"/>
      <c r="C33" s="43"/>
      <c r="D33" s="44"/>
      <c r="E33" s="36"/>
      <c r="F33" s="36"/>
      <c r="G33" s="36"/>
      <c r="H33" s="36"/>
      <c r="I33" s="36"/>
      <c r="J33" s="36"/>
      <c r="K33" s="36"/>
      <c r="L33" s="36"/>
      <c r="M33" s="37" t="str">
        <f t="shared" si="1"/>
        <v/>
      </c>
      <c r="N33" s="38" t="str">
        <f t="shared" si="0"/>
        <v/>
      </c>
      <c r="O33" s="36"/>
      <c r="P33" s="37" t="str">
        <f t="shared" si="2"/>
        <v/>
      </c>
    </row>
    <row r="34" spans="1:16" ht="15" hidden="1" x14ac:dyDescent="0.25">
      <c r="A34" s="31" t="str">
        <f>IF(B34="","",SUBTOTAL(3,$B$11:B34))</f>
        <v/>
      </c>
      <c r="B34" s="42"/>
      <c r="C34" s="43"/>
      <c r="D34" s="44"/>
      <c r="E34" s="36"/>
      <c r="F34" s="36"/>
      <c r="G34" s="36"/>
      <c r="H34" s="36"/>
      <c r="I34" s="36"/>
      <c r="J34" s="36"/>
      <c r="K34" s="36"/>
      <c r="L34" s="36"/>
      <c r="M34" s="37" t="str">
        <f t="shared" si="1"/>
        <v/>
      </c>
      <c r="N34" s="38" t="str">
        <f t="shared" si="0"/>
        <v/>
      </c>
      <c r="O34" s="36"/>
      <c r="P34" s="37" t="str">
        <f t="shared" si="2"/>
        <v/>
      </c>
    </row>
    <row r="35" spans="1:16" ht="15" hidden="1" x14ac:dyDescent="0.25">
      <c r="A35" s="31" t="str">
        <f>IF(B35="","",SUBTOTAL(3,$B$11:B35))</f>
        <v/>
      </c>
      <c r="B35" s="42"/>
      <c r="C35" s="43"/>
      <c r="D35" s="44"/>
      <c r="E35" s="36"/>
      <c r="F35" s="36"/>
      <c r="G35" s="36"/>
      <c r="H35" s="36"/>
      <c r="I35" s="36"/>
      <c r="J35" s="36"/>
      <c r="K35" s="36"/>
      <c r="L35" s="36"/>
      <c r="M35" s="37" t="str">
        <f t="shared" si="1"/>
        <v/>
      </c>
      <c r="N35" s="38" t="str">
        <f t="shared" si="0"/>
        <v/>
      </c>
      <c r="O35" s="36"/>
      <c r="P35" s="37" t="str">
        <f t="shared" si="2"/>
        <v/>
      </c>
    </row>
    <row r="36" spans="1:16" ht="15" hidden="1" x14ac:dyDescent="0.25">
      <c r="A36" s="31" t="str">
        <f>IF(B36="","",SUBTOTAL(3,$B$11:B36))</f>
        <v/>
      </c>
      <c r="B36" s="42"/>
      <c r="C36" s="43"/>
      <c r="D36" s="44"/>
      <c r="E36" s="36"/>
      <c r="F36" s="36"/>
      <c r="G36" s="36"/>
      <c r="H36" s="36"/>
      <c r="I36" s="36"/>
      <c r="J36" s="36"/>
      <c r="K36" s="36"/>
      <c r="L36" s="36"/>
      <c r="M36" s="37" t="str">
        <f t="shared" si="1"/>
        <v/>
      </c>
      <c r="N36" s="38" t="str">
        <f t="shared" si="0"/>
        <v/>
      </c>
      <c r="O36" s="36"/>
      <c r="P36" s="37" t="str">
        <f t="shared" si="2"/>
        <v/>
      </c>
    </row>
    <row r="37" spans="1:16" ht="15" hidden="1" x14ac:dyDescent="0.25">
      <c r="A37" s="31" t="str">
        <f>IF(B37="","",SUBTOTAL(3,$B$11:B37))</f>
        <v/>
      </c>
      <c r="B37" s="42"/>
      <c r="C37" s="43"/>
      <c r="D37" s="44"/>
      <c r="E37" s="36"/>
      <c r="F37" s="36"/>
      <c r="G37" s="36"/>
      <c r="H37" s="36"/>
      <c r="I37" s="36"/>
      <c r="J37" s="36"/>
      <c r="K37" s="36"/>
      <c r="L37" s="36"/>
      <c r="M37" s="37" t="str">
        <f t="shared" si="1"/>
        <v/>
      </c>
      <c r="N37" s="38" t="str">
        <f t="shared" si="0"/>
        <v/>
      </c>
      <c r="O37" s="36"/>
      <c r="P37" s="37" t="str">
        <f t="shared" si="2"/>
        <v/>
      </c>
    </row>
    <row r="38" spans="1:16" ht="15" hidden="1" x14ac:dyDescent="0.25">
      <c r="A38" s="31" t="str">
        <f>IF(B38="","",SUBTOTAL(3,$B$11:B38))</f>
        <v/>
      </c>
      <c r="B38" s="42"/>
      <c r="C38" s="43"/>
      <c r="D38" s="44"/>
      <c r="E38" s="36"/>
      <c r="F38" s="36"/>
      <c r="G38" s="36"/>
      <c r="H38" s="36"/>
      <c r="I38" s="36"/>
      <c r="J38" s="36"/>
      <c r="K38" s="36"/>
      <c r="L38" s="36"/>
      <c r="M38" s="37" t="str">
        <f t="shared" si="1"/>
        <v/>
      </c>
      <c r="N38" s="38" t="str">
        <f t="shared" si="0"/>
        <v/>
      </c>
      <c r="O38" s="36"/>
      <c r="P38" s="37" t="str">
        <f t="shared" si="2"/>
        <v/>
      </c>
    </row>
    <row r="39" spans="1:16" ht="15" hidden="1" x14ac:dyDescent="0.25">
      <c r="A39" s="31" t="str">
        <f>IF(B39="","",SUBTOTAL(3,$B$11:B39))</f>
        <v/>
      </c>
      <c r="B39" s="42"/>
      <c r="C39" s="43"/>
      <c r="D39" s="44"/>
      <c r="E39" s="36"/>
      <c r="F39" s="36"/>
      <c r="G39" s="36"/>
      <c r="H39" s="36"/>
      <c r="I39" s="36"/>
      <c r="J39" s="36"/>
      <c r="K39" s="36"/>
      <c r="L39" s="36"/>
      <c r="M39" s="37" t="str">
        <f t="shared" si="1"/>
        <v/>
      </c>
      <c r="N39" s="38" t="str">
        <f t="shared" si="0"/>
        <v/>
      </c>
      <c r="O39" s="36"/>
      <c r="P39" s="37" t="str">
        <f t="shared" si="2"/>
        <v/>
      </c>
    </row>
    <row r="40" spans="1:16" ht="15" hidden="1" x14ac:dyDescent="0.25">
      <c r="A40" s="31" t="str">
        <f>IF(B40="","",SUBTOTAL(3,$B$11:B40))</f>
        <v/>
      </c>
      <c r="B40" s="42"/>
      <c r="C40" s="43"/>
      <c r="D40" s="44"/>
      <c r="E40" s="36"/>
      <c r="F40" s="36"/>
      <c r="G40" s="36"/>
      <c r="H40" s="36"/>
      <c r="I40" s="36"/>
      <c r="J40" s="36"/>
      <c r="K40" s="36"/>
      <c r="L40" s="36"/>
      <c r="M40" s="37" t="str">
        <f t="shared" si="1"/>
        <v/>
      </c>
      <c r="N40" s="38" t="str">
        <f t="shared" si="0"/>
        <v/>
      </c>
      <c r="O40" s="36"/>
      <c r="P40" s="37" t="str">
        <f t="shared" si="2"/>
        <v/>
      </c>
    </row>
    <row r="41" spans="1:16" ht="15" hidden="1" x14ac:dyDescent="0.25">
      <c r="A41" s="31" t="str">
        <f>IF(B41="","",SUBTOTAL(3,$B$11:B41))</f>
        <v/>
      </c>
      <c r="B41" s="42"/>
      <c r="C41" s="43"/>
      <c r="D41" s="44"/>
      <c r="E41" s="36"/>
      <c r="F41" s="36"/>
      <c r="G41" s="36"/>
      <c r="H41" s="36"/>
      <c r="I41" s="36"/>
      <c r="J41" s="36"/>
      <c r="K41" s="36"/>
      <c r="L41" s="36"/>
      <c r="M41" s="37" t="str">
        <f t="shared" si="1"/>
        <v/>
      </c>
      <c r="N41" s="38" t="str">
        <f t="shared" si="0"/>
        <v/>
      </c>
      <c r="O41" s="36"/>
      <c r="P41" s="37" t="str">
        <f t="shared" si="2"/>
        <v/>
      </c>
    </row>
    <row r="42" spans="1:16" ht="15" hidden="1" x14ac:dyDescent="0.25">
      <c r="A42" s="31" t="str">
        <f>IF(B42="","",SUBTOTAL(3,$B$11:B42))</f>
        <v/>
      </c>
      <c r="B42" s="42"/>
      <c r="C42" s="43"/>
      <c r="D42" s="44"/>
      <c r="E42" s="36"/>
      <c r="F42" s="36"/>
      <c r="G42" s="36"/>
      <c r="H42" s="36"/>
      <c r="I42" s="36"/>
      <c r="J42" s="36"/>
      <c r="K42" s="36"/>
      <c r="L42" s="36"/>
      <c r="M42" s="37" t="str">
        <f t="shared" si="1"/>
        <v/>
      </c>
      <c r="N42" s="38" t="str">
        <f t="shared" si="0"/>
        <v/>
      </c>
      <c r="O42" s="36"/>
      <c r="P42" s="37" t="str">
        <f t="shared" si="2"/>
        <v/>
      </c>
    </row>
    <row r="43" spans="1:16" ht="15" hidden="1" x14ac:dyDescent="0.25">
      <c r="A43" s="31" t="str">
        <f>IF(B43="","",SUBTOTAL(3,$B$11:B43))</f>
        <v/>
      </c>
      <c r="B43" s="42"/>
      <c r="C43" s="43"/>
      <c r="D43" s="44"/>
      <c r="E43" s="36"/>
      <c r="F43" s="36"/>
      <c r="G43" s="36"/>
      <c r="H43" s="36"/>
      <c r="I43" s="36"/>
      <c r="J43" s="36"/>
      <c r="K43" s="36"/>
      <c r="L43" s="36"/>
      <c r="M43" s="37" t="str">
        <f t="shared" si="1"/>
        <v/>
      </c>
      <c r="N43" s="38" t="str">
        <f t="shared" si="0"/>
        <v/>
      </c>
      <c r="O43" s="36"/>
      <c r="P43" s="37" t="str">
        <f t="shared" si="2"/>
        <v/>
      </c>
    </row>
    <row r="44" spans="1:16" ht="15" hidden="1" x14ac:dyDescent="0.25">
      <c r="A44" s="31" t="str">
        <f>IF(B44="","",SUBTOTAL(3,$B$11:B44))</f>
        <v/>
      </c>
      <c r="B44" s="42"/>
      <c r="C44" s="43"/>
      <c r="D44" s="44"/>
      <c r="E44" s="36"/>
      <c r="F44" s="36"/>
      <c r="G44" s="36"/>
      <c r="H44" s="36"/>
      <c r="I44" s="36"/>
      <c r="J44" s="36"/>
      <c r="K44" s="36"/>
      <c r="L44" s="36"/>
      <c r="M44" s="37" t="str">
        <f t="shared" si="1"/>
        <v/>
      </c>
      <c r="N44" s="38" t="str">
        <f t="shared" si="0"/>
        <v/>
      </c>
      <c r="O44" s="36"/>
      <c r="P44" s="37" t="str">
        <f t="shared" si="2"/>
        <v/>
      </c>
    </row>
    <row r="45" spans="1:16" ht="15" hidden="1" x14ac:dyDescent="0.25">
      <c r="A45" s="31" t="str">
        <f>IF(B45="","",SUBTOTAL(3,$B$11:B45))</f>
        <v/>
      </c>
      <c r="B45" s="42"/>
      <c r="C45" s="43"/>
      <c r="D45" s="44"/>
      <c r="E45" s="36"/>
      <c r="F45" s="36"/>
      <c r="G45" s="36"/>
      <c r="H45" s="36"/>
      <c r="I45" s="36"/>
      <c r="J45" s="36"/>
      <c r="K45" s="36"/>
      <c r="L45" s="36"/>
      <c r="M45" s="37" t="str">
        <f t="shared" si="1"/>
        <v/>
      </c>
      <c r="N45" s="38" t="str">
        <f t="shared" si="0"/>
        <v/>
      </c>
      <c r="O45" s="36"/>
      <c r="P45" s="37" t="str">
        <f t="shared" si="2"/>
        <v/>
      </c>
    </row>
    <row r="46" spans="1:16" ht="15" hidden="1" x14ac:dyDescent="0.25">
      <c r="A46" s="31" t="str">
        <f>IF(B46="","",SUBTOTAL(3,$B$11:B46))</f>
        <v/>
      </c>
      <c r="B46" s="42"/>
      <c r="C46" s="43"/>
      <c r="D46" s="44"/>
      <c r="E46" s="36"/>
      <c r="F46" s="36"/>
      <c r="G46" s="36"/>
      <c r="H46" s="36"/>
      <c r="I46" s="36"/>
      <c r="J46" s="36"/>
      <c r="K46" s="36"/>
      <c r="L46" s="36"/>
      <c r="M46" s="37" t="str">
        <f t="shared" si="1"/>
        <v/>
      </c>
      <c r="N46" s="38" t="str">
        <f t="shared" si="0"/>
        <v/>
      </c>
      <c r="O46" s="36"/>
      <c r="P46" s="37" t="str">
        <f t="shared" si="2"/>
        <v/>
      </c>
    </row>
    <row r="47" spans="1:16" ht="15" hidden="1" x14ac:dyDescent="0.25">
      <c r="A47" s="31" t="str">
        <f>IF(B47="","",SUBTOTAL(3,$B$11:B47))</f>
        <v/>
      </c>
      <c r="B47" s="42"/>
      <c r="C47" s="43"/>
      <c r="D47" s="44"/>
      <c r="E47" s="36"/>
      <c r="F47" s="36"/>
      <c r="G47" s="36"/>
      <c r="H47" s="36"/>
      <c r="I47" s="36"/>
      <c r="J47" s="36"/>
      <c r="K47" s="36"/>
      <c r="L47" s="36"/>
      <c r="M47" s="37" t="str">
        <f t="shared" si="1"/>
        <v/>
      </c>
      <c r="N47" s="38" t="str">
        <f t="shared" si="0"/>
        <v/>
      </c>
      <c r="O47" s="36"/>
      <c r="P47" s="37" t="str">
        <f t="shared" si="2"/>
        <v/>
      </c>
    </row>
    <row r="48" spans="1:16" ht="15" hidden="1" x14ac:dyDescent="0.25">
      <c r="A48" s="31" t="str">
        <f>IF(B48="","",SUBTOTAL(3,$B$11:B48))</f>
        <v/>
      </c>
      <c r="B48" s="42"/>
      <c r="C48" s="43"/>
      <c r="D48" s="44"/>
      <c r="E48" s="36"/>
      <c r="F48" s="36"/>
      <c r="G48" s="36"/>
      <c r="H48" s="36"/>
      <c r="I48" s="36"/>
      <c r="J48" s="36"/>
      <c r="K48" s="36"/>
      <c r="L48" s="36"/>
      <c r="M48" s="37" t="str">
        <f t="shared" si="1"/>
        <v/>
      </c>
      <c r="N48" s="38" t="str">
        <f t="shared" si="0"/>
        <v/>
      </c>
      <c r="O48" s="36"/>
      <c r="P48" s="37" t="str">
        <f t="shared" si="2"/>
        <v/>
      </c>
    </row>
    <row r="49" spans="1:16" ht="15" hidden="1" x14ac:dyDescent="0.25">
      <c r="A49" s="31" t="str">
        <f>IF(B49="","",SUBTOTAL(3,$B$11:B49))</f>
        <v/>
      </c>
      <c r="B49" s="42"/>
      <c r="C49" s="43"/>
      <c r="D49" s="44"/>
      <c r="E49" s="36"/>
      <c r="F49" s="36"/>
      <c r="G49" s="36"/>
      <c r="H49" s="36"/>
      <c r="I49" s="36"/>
      <c r="J49" s="36"/>
      <c r="K49" s="36"/>
      <c r="L49" s="36"/>
      <c r="M49" s="37" t="str">
        <f t="shared" si="1"/>
        <v/>
      </c>
      <c r="N49" s="38" t="str">
        <f t="shared" si="0"/>
        <v/>
      </c>
      <c r="O49" s="36"/>
      <c r="P49" s="37" t="str">
        <f t="shared" si="2"/>
        <v/>
      </c>
    </row>
    <row r="50" spans="1:16" ht="15" hidden="1" x14ac:dyDescent="0.25">
      <c r="A50" s="31" t="str">
        <f>IF(B50="","",SUBTOTAL(3,$B$11:B50))</f>
        <v/>
      </c>
      <c r="B50" s="42"/>
      <c r="C50" s="43"/>
      <c r="D50" s="44"/>
      <c r="E50" s="36"/>
      <c r="F50" s="36"/>
      <c r="G50" s="36"/>
      <c r="H50" s="36"/>
      <c r="I50" s="36"/>
      <c r="J50" s="36"/>
      <c r="K50" s="36"/>
      <c r="L50" s="36"/>
      <c r="M50" s="37" t="str">
        <f t="shared" si="1"/>
        <v/>
      </c>
      <c r="N50" s="38" t="str">
        <f t="shared" si="0"/>
        <v/>
      </c>
      <c r="O50" s="36"/>
      <c r="P50" s="37" t="str">
        <f t="shared" si="2"/>
        <v/>
      </c>
    </row>
    <row r="51" spans="1:16" ht="15" hidden="1" x14ac:dyDescent="0.25">
      <c r="A51" s="31" t="str">
        <f>IF(B51="","",SUBTOTAL(3,$B$11:B51))</f>
        <v/>
      </c>
      <c r="B51" s="45"/>
      <c r="C51" s="43"/>
      <c r="D51" s="44"/>
      <c r="E51" s="36"/>
      <c r="F51" s="36"/>
      <c r="G51" s="36"/>
      <c r="H51" s="36"/>
      <c r="I51" s="36"/>
      <c r="J51" s="36"/>
      <c r="K51" s="36"/>
      <c r="L51" s="36"/>
      <c r="M51" s="37" t="str">
        <f t="shared" si="1"/>
        <v/>
      </c>
      <c r="N51" s="38" t="str">
        <f t="shared" si="0"/>
        <v/>
      </c>
      <c r="O51" s="36"/>
      <c r="P51" s="37" t="str">
        <f t="shared" si="2"/>
        <v/>
      </c>
    </row>
    <row r="52" spans="1:16" ht="15" hidden="1" x14ac:dyDescent="0.25">
      <c r="A52" s="31" t="str">
        <f>IF(B52="","",SUBTOTAL(3,$B$11:B52))</f>
        <v/>
      </c>
      <c r="B52" s="42"/>
      <c r="C52" s="43"/>
      <c r="D52" s="44"/>
      <c r="E52" s="36"/>
      <c r="F52" s="36"/>
      <c r="G52" s="36"/>
      <c r="H52" s="36"/>
      <c r="I52" s="36"/>
      <c r="J52" s="36"/>
      <c r="K52" s="36"/>
      <c r="L52" s="36"/>
      <c r="M52" s="37" t="str">
        <f t="shared" si="1"/>
        <v/>
      </c>
      <c r="N52" s="38" t="str">
        <f t="shared" si="0"/>
        <v/>
      </c>
      <c r="O52" s="36"/>
      <c r="P52" s="37" t="str">
        <f t="shared" si="2"/>
        <v/>
      </c>
    </row>
    <row r="53" spans="1:16" ht="15" hidden="1" x14ac:dyDescent="0.25">
      <c r="A53" s="31" t="str">
        <f>IF(B53="","",SUBTOTAL(3,$B$11:B53))</f>
        <v/>
      </c>
      <c r="B53" s="42"/>
      <c r="C53" s="43"/>
      <c r="D53" s="44"/>
      <c r="E53" s="36"/>
      <c r="F53" s="36"/>
      <c r="G53" s="36"/>
      <c r="H53" s="36"/>
      <c r="I53" s="36"/>
      <c r="J53" s="36"/>
      <c r="K53" s="36"/>
      <c r="L53" s="36"/>
      <c r="M53" s="37" t="str">
        <f t="shared" si="1"/>
        <v/>
      </c>
      <c r="N53" s="38" t="str">
        <f t="shared" si="0"/>
        <v/>
      </c>
      <c r="O53" s="36"/>
      <c r="P53" s="37" t="str">
        <f t="shared" si="2"/>
        <v/>
      </c>
    </row>
    <row r="54" spans="1:16" ht="15" hidden="1" x14ac:dyDescent="0.25">
      <c r="A54" s="31" t="str">
        <f>IF(B54="","",SUBTOTAL(3,$B$11:B54))</f>
        <v/>
      </c>
      <c r="B54" s="42"/>
      <c r="C54" s="43"/>
      <c r="D54" s="44"/>
      <c r="E54" s="36"/>
      <c r="F54" s="36"/>
      <c r="G54" s="36"/>
      <c r="H54" s="36"/>
      <c r="I54" s="36"/>
      <c r="J54" s="36"/>
      <c r="K54" s="36"/>
      <c r="L54" s="36"/>
      <c r="M54" s="37" t="str">
        <f t="shared" si="1"/>
        <v/>
      </c>
      <c r="N54" s="38" t="str">
        <f t="shared" si="0"/>
        <v/>
      </c>
      <c r="O54" s="36"/>
      <c r="P54" s="37" t="str">
        <f t="shared" si="2"/>
        <v/>
      </c>
    </row>
    <row r="55" spans="1:16" ht="15" hidden="1" x14ac:dyDescent="0.25">
      <c r="A55" s="31" t="str">
        <f>IF(B55="","",SUBTOTAL(3,$B$11:B55))</f>
        <v/>
      </c>
      <c r="B55" s="42"/>
      <c r="C55" s="43"/>
      <c r="D55" s="44"/>
      <c r="E55" s="36"/>
      <c r="F55" s="36"/>
      <c r="G55" s="36"/>
      <c r="H55" s="36"/>
      <c r="I55" s="36"/>
      <c r="J55" s="36"/>
      <c r="K55" s="36"/>
      <c r="L55" s="36"/>
      <c r="M55" s="37" t="str">
        <f t="shared" si="1"/>
        <v/>
      </c>
      <c r="N55" s="38" t="str">
        <f t="shared" si="0"/>
        <v/>
      </c>
      <c r="O55" s="36"/>
      <c r="P55" s="37" t="str">
        <f t="shared" si="2"/>
        <v/>
      </c>
    </row>
    <row r="56" spans="1:16" ht="15" hidden="1" x14ac:dyDescent="0.25">
      <c r="A56" s="31" t="str">
        <f>IF(B56="","",SUBTOTAL(3,$B$11:B56))</f>
        <v/>
      </c>
      <c r="B56" s="42"/>
      <c r="C56" s="43"/>
      <c r="D56" s="44"/>
      <c r="E56" s="36"/>
      <c r="F56" s="36"/>
      <c r="G56" s="36"/>
      <c r="H56" s="36"/>
      <c r="I56" s="36"/>
      <c r="J56" s="36"/>
      <c r="K56" s="36"/>
      <c r="L56" s="36"/>
      <c r="M56" s="37" t="str">
        <f t="shared" si="1"/>
        <v/>
      </c>
      <c r="N56" s="38" t="str">
        <f t="shared" si="0"/>
        <v/>
      </c>
      <c r="O56" s="36"/>
      <c r="P56" s="37" t="str">
        <f t="shared" si="2"/>
        <v/>
      </c>
    </row>
    <row r="57" spans="1:16" ht="15" hidden="1" x14ac:dyDescent="0.25">
      <c r="A57" s="31" t="str">
        <f>IF(B57="","",SUBTOTAL(3,$B$11:B57))</f>
        <v/>
      </c>
      <c r="B57" s="42"/>
      <c r="C57" s="43"/>
      <c r="D57" s="44"/>
      <c r="E57" s="36"/>
      <c r="F57" s="36"/>
      <c r="G57" s="36"/>
      <c r="H57" s="36"/>
      <c r="I57" s="36"/>
      <c r="J57" s="36"/>
      <c r="K57" s="36"/>
      <c r="L57" s="36"/>
      <c r="M57" s="37" t="str">
        <f t="shared" si="1"/>
        <v/>
      </c>
      <c r="N57" s="38" t="str">
        <f t="shared" si="0"/>
        <v/>
      </c>
      <c r="O57" s="36"/>
      <c r="P57" s="37" t="str">
        <f t="shared" si="2"/>
        <v/>
      </c>
    </row>
    <row r="58" spans="1:16" ht="15" hidden="1" x14ac:dyDescent="0.25">
      <c r="A58" s="31" t="str">
        <f>IF(B58="","",SUBTOTAL(3,$B$11:B58))</f>
        <v/>
      </c>
      <c r="B58" s="46"/>
      <c r="C58" s="43"/>
      <c r="D58" s="44"/>
      <c r="E58" s="36"/>
      <c r="F58" s="36"/>
      <c r="G58" s="36"/>
      <c r="H58" s="36"/>
      <c r="I58" s="36"/>
      <c r="J58" s="36"/>
      <c r="K58" s="36"/>
      <c r="L58" s="36"/>
      <c r="M58" s="37" t="str">
        <f t="shared" si="1"/>
        <v/>
      </c>
      <c r="N58" s="38" t="str">
        <f t="shared" si="0"/>
        <v/>
      </c>
      <c r="O58" s="36"/>
      <c r="P58" s="37" t="str">
        <f t="shared" si="2"/>
        <v/>
      </c>
    </row>
    <row r="59" spans="1:16" ht="15" hidden="1" x14ac:dyDescent="0.25">
      <c r="A59" s="31" t="str">
        <f>IF(B59="","",SUBTOTAL(3,$B$11:B59))</f>
        <v/>
      </c>
      <c r="B59" s="46"/>
      <c r="C59" s="43"/>
      <c r="D59" s="44"/>
      <c r="E59" s="36"/>
      <c r="F59" s="36"/>
      <c r="G59" s="36"/>
      <c r="H59" s="36"/>
      <c r="I59" s="36"/>
      <c r="J59" s="36"/>
      <c r="K59" s="36"/>
      <c r="L59" s="36"/>
      <c r="M59" s="37" t="str">
        <f t="shared" si="1"/>
        <v/>
      </c>
      <c r="N59" s="38" t="str">
        <f t="shared" si="0"/>
        <v/>
      </c>
      <c r="O59" s="36"/>
      <c r="P59" s="37" t="str">
        <f t="shared" si="2"/>
        <v/>
      </c>
    </row>
    <row r="60" spans="1:16" ht="15" hidden="1" x14ac:dyDescent="0.25">
      <c r="A60" s="31" t="str">
        <f>IF(B60="","",SUBTOTAL(3,$B$11:B60))</f>
        <v/>
      </c>
      <c r="B60" s="46"/>
      <c r="C60" s="43"/>
      <c r="D60" s="44"/>
      <c r="E60" s="36"/>
      <c r="F60" s="36"/>
      <c r="G60" s="36"/>
      <c r="H60" s="36"/>
      <c r="I60" s="36"/>
      <c r="J60" s="36"/>
      <c r="K60" s="36"/>
      <c r="L60" s="36"/>
      <c r="M60" s="37" t="str">
        <f t="shared" si="1"/>
        <v/>
      </c>
      <c r="N60" s="38" t="str">
        <f t="shared" si="0"/>
        <v/>
      </c>
      <c r="O60" s="36"/>
      <c r="P60" s="37" t="str">
        <f t="shared" si="2"/>
        <v/>
      </c>
    </row>
    <row r="61" spans="1:16" ht="15" hidden="1" x14ac:dyDescent="0.25">
      <c r="A61" s="31" t="str">
        <f>IF(B61="","",SUBTOTAL(3,$B$11:B61))</f>
        <v/>
      </c>
      <c r="B61" s="46"/>
      <c r="C61" s="43"/>
      <c r="D61" s="44"/>
      <c r="E61" s="36"/>
      <c r="F61" s="36"/>
      <c r="G61" s="36"/>
      <c r="H61" s="36"/>
      <c r="I61" s="36"/>
      <c r="J61" s="36"/>
      <c r="K61" s="36"/>
      <c r="L61" s="36"/>
      <c r="M61" s="37" t="str">
        <f t="shared" si="1"/>
        <v/>
      </c>
      <c r="N61" s="38" t="str">
        <f t="shared" si="0"/>
        <v/>
      </c>
      <c r="O61" s="36"/>
      <c r="P61" s="37" t="str">
        <f t="shared" si="2"/>
        <v/>
      </c>
    </row>
    <row r="62" spans="1:16" ht="15" hidden="1" x14ac:dyDescent="0.25">
      <c r="A62" s="31" t="str">
        <f>IF(B62="","",SUBTOTAL(3,$B$11:B62))</f>
        <v/>
      </c>
      <c r="B62" s="46"/>
      <c r="C62" s="43"/>
      <c r="D62" s="44"/>
      <c r="E62" s="36"/>
      <c r="F62" s="36"/>
      <c r="G62" s="36"/>
      <c r="H62" s="36"/>
      <c r="I62" s="36"/>
      <c r="J62" s="36"/>
      <c r="K62" s="36"/>
      <c r="L62" s="36"/>
      <c r="M62" s="37" t="str">
        <f t="shared" si="1"/>
        <v/>
      </c>
      <c r="N62" s="38" t="str">
        <f t="shared" si="0"/>
        <v/>
      </c>
      <c r="O62" s="36"/>
      <c r="P62" s="37" t="str">
        <f t="shared" si="2"/>
        <v/>
      </c>
    </row>
    <row r="63" spans="1:16" ht="15" hidden="1" x14ac:dyDescent="0.25">
      <c r="A63" s="31" t="str">
        <f>IF(B63="","",SUBTOTAL(3,$B$11:B63))</f>
        <v/>
      </c>
      <c r="B63" s="46"/>
      <c r="C63" s="43"/>
      <c r="D63" s="44"/>
      <c r="E63" s="36"/>
      <c r="F63" s="36"/>
      <c r="G63" s="36"/>
      <c r="H63" s="36"/>
      <c r="I63" s="36"/>
      <c r="J63" s="36"/>
      <c r="K63" s="36"/>
      <c r="L63" s="36"/>
      <c r="M63" s="37" t="str">
        <f t="shared" si="1"/>
        <v/>
      </c>
      <c r="N63" s="38" t="str">
        <f t="shared" si="0"/>
        <v/>
      </c>
      <c r="O63" s="36"/>
      <c r="P63" s="37" t="str">
        <f t="shared" si="2"/>
        <v/>
      </c>
    </row>
    <row r="64" spans="1:16" ht="15" hidden="1" x14ac:dyDescent="0.25">
      <c r="A64" s="31" t="str">
        <f>IF(B64="","",SUBTOTAL(3,$B$11:B64))</f>
        <v/>
      </c>
      <c r="B64" s="46"/>
      <c r="C64" s="43"/>
      <c r="D64" s="44"/>
      <c r="E64" s="36"/>
      <c r="F64" s="36"/>
      <c r="G64" s="36"/>
      <c r="H64" s="36"/>
      <c r="I64" s="36"/>
      <c r="J64" s="36"/>
      <c r="K64" s="36"/>
      <c r="L64" s="36"/>
      <c r="M64" s="37" t="str">
        <f t="shared" si="1"/>
        <v/>
      </c>
      <c r="N64" s="38" t="str">
        <f t="shared" si="0"/>
        <v/>
      </c>
      <c r="O64" s="36"/>
      <c r="P64" s="37" t="str">
        <f t="shared" si="2"/>
        <v/>
      </c>
    </row>
    <row r="65" spans="1:16" ht="15" hidden="1" x14ac:dyDescent="0.25">
      <c r="A65" s="31" t="str">
        <f>IF(B65="","",SUBTOTAL(3,$B$11:B65))</f>
        <v/>
      </c>
      <c r="B65" s="46"/>
      <c r="C65" s="43"/>
      <c r="D65" s="44"/>
      <c r="E65" s="36"/>
      <c r="F65" s="36"/>
      <c r="G65" s="36"/>
      <c r="H65" s="36"/>
      <c r="I65" s="36"/>
      <c r="J65" s="36"/>
      <c r="K65" s="36"/>
      <c r="L65" s="36"/>
      <c r="M65" s="37" t="str">
        <f t="shared" si="1"/>
        <v/>
      </c>
      <c r="N65" s="38" t="str">
        <f t="shared" si="0"/>
        <v/>
      </c>
      <c r="O65" s="36"/>
      <c r="P65" s="37" t="str">
        <f t="shared" si="2"/>
        <v/>
      </c>
    </row>
    <row r="66" spans="1:16" ht="15" hidden="1" x14ac:dyDescent="0.25">
      <c r="A66" s="31" t="str">
        <f>IF(B66="","",SUBTOTAL(3,$B$11:B66))</f>
        <v/>
      </c>
      <c r="B66" s="46"/>
      <c r="C66" s="43"/>
      <c r="D66" s="44"/>
      <c r="E66" s="36"/>
      <c r="F66" s="36"/>
      <c r="G66" s="36"/>
      <c r="H66" s="36"/>
      <c r="I66" s="36"/>
      <c r="J66" s="36"/>
      <c r="K66" s="36"/>
      <c r="L66" s="36"/>
      <c r="M66" s="37" t="str">
        <f t="shared" si="1"/>
        <v/>
      </c>
      <c r="N66" s="38" t="str">
        <f t="shared" si="0"/>
        <v/>
      </c>
      <c r="O66" s="36"/>
      <c r="P66" s="37" t="str">
        <f t="shared" si="2"/>
        <v/>
      </c>
    </row>
    <row r="67" spans="1:16" ht="15" hidden="1" x14ac:dyDescent="0.25">
      <c r="A67" s="31" t="str">
        <f>IF(B67="","",SUBTOTAL(3,$B$11:B67))</f>
        <v/>
      </c>
      <c r="B67" s="46"/>
      <c r="C67" s="43"/>
      <c r="D67" s="44"/>
      <c r="E67" s="36"/>
      <c r="F67" s="36"/>
      <c r="G67" s="36"/>
      <c r="H67" s="36"/>
      <c r="I67" s="36"/>
      <c r="J67" s="36"/>
      <c r="K67" s="36"/>
      <c r="L67" s="36"/>
      <c r="M67" s="37" t="str">
        <f t="shared" si="1"/>
        <v/>
      </c>
      <c r="N67" s="38" t="str">
        <f t="shared" si="0"/>
        <v/>
      </c>
      <c r="O67" s="36"/>
      <c r="P67" s="37" t="str">
        <f t="shared" si="2"/>
        <v/>
      </c>
    </row>
    <row r="68" spans="1:16" ht="15" x14ac:dyDescent="0.25">
      <c r="A68" s="31" t="str">
        <f>IF(B68="","",SUBTOTAL(3,$B$11:B68))</f>
        <v/>
      </c>
      <c r="B68" s="46"/>
      <c r="C68" s="43"/>
      <c r="D68" s="44"/>
      <c r="E68" s="36"/>
      <c r="F68" s="36"/>
      <c r="G68" s="36"/>
      <c r="H68" s="36"/>
      <c r="I68" s="36"/>
      <c r="J68" s="36"/>
      <c r="K68" s="36"/>
      <c r="L68" s="36"/>
      <c r="M68" s="37" t="str">
        <f t="shared" si="1"/>
        <v/>
      </c>
      <c r="N68" s="38" t="str">
        <f t="shared" si="0"/>
        <v/>
      </c>
      <c r="O68" s="36"/>
      <c r="P68" s="37" t="str">
        <f t="shared" si="2"/>
        <v/>
      </c>
    </row>
    <row r="69" spans="1:16" ht="15" x14ac:dyDescent="0.25">
      <c r="A69" s="31" t="str">
        <f>IF(B69="","",SUBTOTAL(3,$B$11:B69))</f>
        <v/>
      </c>
      <c r="B69" s="46"/>
      <c r="C69" s="43"/>
      <c r="D69" s="44"/>
      <c r="E69" s="36"/>
      <c r="F69" s="36"/>
      <c r="G69" s="36"/>
      <c r="H69" s="36"/>
      <c r="I69" s="36"/>
      <c r="J69" s="36"/>
      <c r="K69" s="36"/>
      <c r="L69" s="36"/>
      <c r="M69" s="37" t="str">
        <f t="shared" si="1"/>
        <v/>
      </c>
      <c r="N69" s="38" t="str">
        <f t="shared" si="0"/>
        <v/>
      </c>
      <c r="O69" s="36"/>
      <c r="P69" s="37" t="str">
        <f t="shared" si="2"/>
        <v/>
      </c>
    </row>
    <row r="70" spans="1:16" ht="15" x14ac:dyDescent="0.25">
      <c r="A70" s="31" t="str">
        <f>IF(B70="","",SUBTOTAL(3,$B$11:B70))</f>
        <v/>
      </c>
      <c r="B70" s="46"/>
      <c r="C70" s="43"/>
      <c r="D70" s="44"/>
      <c r="E70" s="36"/>
      <c r="F70" s="36"/>
      <c r="G70" s="36"/>
      <c r="H70" s="36"/>
      <c r="I70" s="36"/>
      <c r="J70" s="36"/>
      <c r="K70" s="36"/>
      <c r="L70" s="36"/>
      <c r="M70" s="37" t="str">
        <f t="shared" si="1"/>
        <v/>
      </c>
      <c r="N70" s="38" t="str">
        <f t="shared" si="0"/>
        <v/>
      </c>
      <c r="O70" s="36"/>
      <c r="P70" s="37" t="str">
        <f t="shared" si="2"/>
        <v/>
      </c>
    </row>
    <row r="71" spans="1:16" ht="15" x14ac:dyDescent="0.25">
      <c r="A71" s="31" t="str">
        <f>IF(B71="","",SUBTOTAL(3,$B$11:B71))</f>
        <v/>
      </c>
      <c r="B71" s="46"/>
      <c r="C71" s="43"/>
      <c r="D71" s="44"/>
      <c r="E71" s="36"/>
      <c r="F71" s="36"/>
      <c r="G71" s="36"/>
      <c r="H71" s="36"/>
      <c r="I71" s="36"/>
      <c r="J71" s="36"/>
      <c r="K71" s="36"/>
      <c r="L71" s="36"/>
      <c r="M71" s="37" t="str">
        <f t="shared" si="1"/>
        <v/>
      </c>
      <c r="N71" s="38" t="str">
        <f t="shared" si="0"/>
        <v/>
      </c>
      <c r="O71" s="36"/>
      <c r="P71" s="37" t="str">
        <f t="shared" si="2"/>
        <v/>
      </c>
    </row>
    <row r="72" spans="1:16" ht="15" x14ac:dyDescent="0.25">
      <c r="A72" s="31" t="str">
        <f>IF(B72="","",SUBTOTAL(3,$B$11:B72))</f>
        <v/>
      </c>
      <c r="B72" s="47"/>
      <c r="C72" s="43"/>
      <c r="D72" s="44"/>
      <c r="E72" s="36"/>
      <c r="F72" s="36"/>
      <c r="G72" s="36"/>
      <c r="H72" s="36"/>
      <c r="I72" s="36"/>
      <c r="J72" s="36"/>
      <c r="K72" s="36"/>
      <c r="L72" s="36"/>
      <c r="M72" s="37" t="str">
        <f t="shared" si="1"/>
        <v/>
      </c>
      <c r="N72" s="38" t="str">
        <f t="shared" si="0"/>
        <v/>
      </c>
      <c r="O72" s="36"/>
      <c r="P72" s="37" t="str">
        <f t="shared" si="2"/>
        <v/>
      </c>
    </row>
    <row r="73" spans="1:16" ht="15" x14ac:dyDescent="0.25">
      <c r="A73" s="31" t="str">
        <f>IF(B73="","",SUBTOTAL(3,$B$11:B73))</f>
        <v/>
      </c>
      <c r="B73" s="46"/>
      <c r="C73" s="43"/>
      <c r="D73" s="44"/>
      <c r="E73" s="36"/>
      <c r="F73" s="36"/>
      <c r="G73" s="36"/>
      <c r="H73" s="36"/>
      <c r="I73" s="36"/>
      <c r="J73" s="36"/>
      <c r="K73" s="36"/>
      <c r="L73" s="36"/>
      <c r="M73" s="37" t="str">
        <f t="shared" si="1"/>
        <v/>
      </c>
      <c r="N73" s="38" t="str">
        <f t="shared" si="0"/>
        <v/>
      </c>
      <c r="O73" s="36"/>
      <c r="P73" s="37" t="str">
        <f t="shared" si="2"/>
        <v/>
      </c>
    </row>
    <row r="74" spans="1:16" ht="15" x14ac:dyDescent="0.25">
      <c r="A74" s="31" t="str">
        <f>IF(B74="","",SUBTOTAL(3,$B$11:B74))</f>
        <v/>
      </c>
      <c r="B74" s="46"/>
      <c r="C74" s="43"/>
      <c r="D74" s="44"/>
      <c r="E74" s="36"/>
      <c r="F74" s="36"/>
      <c r="G74" s="36"/>
      <c r="H74" s="36"/>
      <c r="I74" s="36"/>
      <c r="J74" s="36"/>
      <c r="K74" s="36"/>
      <c r="L74" s="36"/>
      <c r="M74" s="37" t="str">
        <f t="shared" si="1"/>
        <v/>
      </c>
      <c r="N74" s="38" t="str">
        <f t="shared" si="0"/>
        <v/>
      </c>
      <c r="O74" s="36"/>
      <c r="P74" s="37" t="str">
        <f t="shared" si="2"/>
        <v/>
      </c>
    </row>
    <row r="75" spans="1:16" ht="15" x14ac:dyDescent="0.25">
      <c r="A75" s="31" t="str">
        <f>IF(B75="","",SUBTOTAL(3,$B$11:B75))</f>
        <v/>
      </c>
      <c r="B75" s="46"/>
      <c r="C75" s="43"/>
      <c r="D75" s="44"/>
      <c r="E75" s="36"/>
      <c r="F75" s="36"/>
      <c r="G75" s="36"/>
      <c r="H75" s="36"/>
      <c r="I75" s="36"/>
      <c r="J75" s="36"/>
      <c r="K75" s="36"/>
      <c r="L75" s="36"/>
      <c r="M75" s="37" t="str">
        <f t="shared" si="1"/>
        <v/>
      </c>
      <c r="N75" s="48" t="str">
        <f>IF(B75="","",IF(OR($C$6="",$I$6="",$K$6=""),"",IF(M75="","KXL",IF(M75&lt;4,"Kém",IF(M75&lt;5.4,"TBY",IF(M75&lt;7,"TB",IF(M75&lt;8.4,"Khá","Giỏi")))))))</f>
        <v/>
      </c>
      <c r="O75" s="36"/>
      <c r="P75" s="37" t="str">
        <f t="shared" si="2"/>
        <v/>
      </c>
    </row>
    <row r="76" spans="1:16" s="8" customFormat="1" x14ac:dyDescent="0.2">
      <c r="A76" s="49" t="s">
        <v>51</v>
      </c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</row>
    <row r="77" spans="1:16" s="8" customFormat="1" x14ac:dyDescent="0.2">
      <c r="A77" s="50"/>
      <c r="B77" s="51" t="str">
        <f>"Tổng danh sách có"</f>
        <v>Tổng danh sách có</v>
      </c>
      <c r="C77" s="51"/>
      <c r="D77" s="51"/>
      <c r="E77" s="52" t="str">
        <f>": "&amp;IF(MAX($A$11:$A$75)=1,0,MAX($A$11:$A$75))&amp;" SV"</f>
        <v>: 7 SV</v>
      </c>
      <c r="F77" s="52"/>
      <c r="K77" s="53"/>
      <c r="L77" s="53"/>
      <c r="M77" s="53"/>
      <c r="N77" s="53"/>
      <c r="O77" s="50"/>
    </row>
    <row r="78" spans="1:16" s="8" customFormat="1" ht="12.75" customHeight="1" x14ac:dyDescent="0.2">
      <c r="A78" s="54"/>
      <c r="B78" s="55" t="str">
        <f>"Tổng số SV có điểm Giỏi từ 8,5 đ đến 10 đ"</f>
        <v>Tổng số SV có điểm Giỏi từ 8,5 đ đến 10 đ</v>
      </c>
      <c r="C78" s="55"/>
      <c r="D78" s="55"/>
      <c r="E78" s="55" t="str">
        <f>": "&amp;COUNTIF($N$11:$N$75,"Giỏi")&amp;" SV"</f>
        <v>: 0 SV</v>
      </c>
      <c r="F78" s="55"/>
      <c r="G78" s="56" t="str">
        <f>"("&amp;ROUND(COUNTIF($N$11:$N$75,"Giỏi")*100/MAX($A$11:$A$75),2)&amp;"%" &amp;")"</f>
        <v>(0%)</v>
      </c>
      <c r="H78" s="56"/>
      <c r="I78" s="57" t="str">
        <f>"Tổng số SV có điểm &gt;= 4 đ : "&amp;COUNTIF(M11:M75,"&gt;=4")&amp;" SV"&amp;" ("&amp;ROUND(COUNTIF(M11:M75,"&gt;=4")*100/MAX($A$11:$A$75),2)&amp;"%" &amp;")"</f>
        <v>Tổng số SV có điểm &gt;= 4 đ : 6 SV (85.71%)</v>
      </c>
      <c r="J78" s="57"/>
      <c r="K78" s="57"/>
      <c r="L78" s="57"/>
      <c r="M78" s="57"/>
      <c r="N78" s="57"/>
      <c r="O78" s="58"/>
    </row>
    <row r="79" spans="1:16" s="8" customFormat="1" x14ac:dyDescent="0.2">
      <c r="A79" s="54"/>
      <c r="B79" s="55" t="str">
        <f>"Tổng số SV có điểm Khá từ 7 đ đến &lt;8,5 đ"</f>
        <v>Tổng số SV có điểm Khá từ 7 đ đến &lt;8,5 đ</v>
      </c>
      <c r="C79" s="55"/>
      <c r="D79" s="55"/>
      <c r="E79" s="55" t="str">
        <f>": "&amp;COUNTIF($N$11:$N$75,"Khá")&amp;" SV"</f>
        <v>: 0 SV</v>
      </c>
      <c r="F79" s="55"/>
      <c r="G79" s="56" t="str">
        <f>"("&amp;ROUND(COUNTIF($N$11:$N$75,"Khá")*100/MAX($A$11:$A$75),2)&amp;"%" &amp;")"</f>
        <v>(0%)</v>
      </c>
      <c r="H79" s="56"/>
      <c r="I79" s="57"/>
      <c r="J79" s="57"/>
      <c r="K79" s="57"/>
      <c r="L79" s="57"/>
      <c r="M79" s="57"/>
      <c r="N79" s="57"/>
      <c r="O79" s="58"/>
    </row>
    <row r="80" spans="1:16" s="8" customFormat="1" x14ac:dyDescent="0.2">
      <c r="A80" s="54"/>
      <c r="B80" s="55" t="str">
        <f>"Tổng số SV có điểm Trung bình từ 5,5 đ đến &lt;7 đ"</f>
        <v>Tổng số SV có điểm Trung bình từ 5,5 đ đến &lt;7 đ</v>
      </c>
      <c r="C80" s="55"/>
      <c r="D80" s="55"/>
      <c r="E80" s="55" t="str">
        <f>": "&amp;COUNTIF($N$11:$N$75,"TB")&amp;" SV"</f>
        <v>: 3 SV</v>
      </c>
      <c r="F80" s="55"/>
      <c r="G80" s="56" t="str">
        <f>"("&amp;ROUND(COUNTIF($N$11:$N$75,"TB")*100/MAX($A$11:$A$75),2)&amp;"%" &amp;")"</f>
        <v>(42.86%)</v>
      </c>
      <c r="H80" s="56"/>
      <c r="I80" s="57"/>
      <c r="J80" s="57"/>
      <c r="K80" s="57"/>
      <c r="L80" s="57"/>
      <c r="M80" s="57"/>
      <c r="N80" s="57"/>
      <c r="O80" s="58"/>
    </row>
    <row r="81" spans="1:16" s="8" customFormat="1" ht="12.75" customHeight="1" x14ac:dyDescent="0.2">
      <c r="A81" s="54"/>
      <c r="B81" s="55" t="str">
        <f>"Tổng số SV có điểm Trung bình yếu từ 4 đ đến &lt;5,5 đ"</f>
        <v>Tổng số SV có điểm Trung bình yếu từ 4 đ đến &lt;5,5 đ</v>
      </c>
      <c r="C81" s="55"/>
      <c r="D81" s="55"/>
      <c r="E81" s="55" t="str">
        <f>": "&amp;COUNTIF($N$11:$N$75,"TBY")&amp;" SV"</f>
        <v>: 3 SV</v>
      </c>
      <c r="F81" s="55"/>
      <c r="G81" s="56" t="str">
        <f>"("&amp;ROUND(COUNTIF($N$11:$N$75,"TBY")*100/MAX($A$11:$A$75),2)&amp;"%" &amp;")"</f>
        <v>(42.86%)</v>
      </c>
      <c r="H81" s="56"/>
      <c r="I81" s="59" t="str">
        <f>"Tổng số SV có điểm &lt; 4 đ : "&amp;COUNTIF(M11:M75,"&lt;4")&amp;" SV"&amp;" ("&amp;ROUND(COUNTIF(M11:M75,"&lt;4")*100/MAX($A$11:$A$75),2)&amp;"%" &amp;")"</f>
        <v>Tổng số SV có điểm &lt; 4 đ : 1 SV (14.29%)</v>
      </c>
      <c r="J81" s="59"/>
      <c r="K81" s="59"/>
      <c r="L81" s="59"/>
      <c r="M81" s="59"/>
      <c r="N81" s="59"/>
      <c r="O81" s="60"/>
    </row>
    <row r="82" spans="1:16" s="8" customFormat="1" x14ac:dyDescent="0.2">
      <c r="A82" s="54"/>
      <c r="B82" s="55" t="str">
        <f>"Tổng số SV có điểm kém &lt;4 đ"</f>
        <v>Tổng số SV có điểm kém &lt;4 đ</v>
      </c>
      <c r="C82" s="55"/>
      <c r="D82" s="55"/>
      <c r="E82" s="55" t="str">
        <f>": "&amp;COUNTIF($N$11:$N$75,"Kém")&amp;" SV"</f>
        <v>: 1 SV</v>
      </c>
      <c r="F82" s="55"/>
      <c r="G82" s="56" t="str">
        <f>"("&amp;ROUND(COUNTIF($N$11:$N$75,"Kém")*100/MAX($A$11:$A$75),2)&amp;"%"&amp;")"</f>
        <v>(14.29%)</v>
      </c>
      <c r="H82" s="56"/>
      <c r="I82" s="59"/>
      <c r="J82" s="59"/>
      <c r="K82" s="59"/>
      <c r="L82" s="59"/>
      <c r="M82" s="59"/>
      <c r="N82" s="59"/>
      <c r="O82" s="60"/>
    </row>
    <row r="83" spans="1:16" s="8" customFormat="1" x14ac:dyDescent="0.2">
      <c r="A83" s="54"/>
      <c r="B83" s="55" t="str">
        <f>"Tổng số SV không xếp loại vì chưa đủ điều kiện"</f>
        <v>Tổng số SV không xếp loại vì chưa đủ điều kiện</v>
      </c>
      <c r="C83" s="55"/>
      <c r="D83" s="55"/>
      <c r="E83" s="55" t="str">
        <f>": "&amp;COUNTIF($N$11:$N$75,"KXL")&amp;" SV"</f>
        <v>: 0 SV</v>
      </c>
      <c r="F83" s="55"/>
      <c r="G83" s="56" t="str">
        <f>"("&amp;ROUND(COUNTIF($N$11:$N$75,"KXL")*100/MAX($A$11:$A$75),2)&amp;"%"&amp;")"</f>
        <v>(0%)</v>
      </c>
      <c r="H83" s="56"/>
      <c r="I83" s="59"/>
      <c r="J83" s="59"/>
      <c r="K83" s="59"/>
      <c r="L83" s="59"/>
      <c r="M83" s="59"/>
      <c r="N83" s="59"/>
      <c r="O83" s="60"/>
    </row>
    <row r="84" spans="1:16" ht="24" customHeight="1" x14ac:dyDescent="0.25">
      <c r="B84" s="61"/>
      <c r="C84" s="61"/>
      <c r="D84" s="61"/>
      <c r="E84" s="61"/>
      <c r="F84" s="61"/>
      <c r="G84" s="62" t="s">
        <v>52</v>
      </c>
      <c r="H84" s="62"/>
      <c r="I84" s="62"/>
      <c r="J84" s="62"/>
      <c r="K84" s="62"/>
      <c r="L84" s="62"/>
      <c r="M84" s="62"/>
      <c r="N84" s="62"/>
      <c r="O84" s="62"/>
      <c r="P84" s="62"/>
    </row>
    <row r="85" spans="1:16" ht="15.75" customHeight="1" x14ac:dyDescent="0.2">
      <c r="A85" s="16" t="s">
        <v>53</v>
      </c>
      <c r="B85" s="16"/>
      <c r="C85" s="16"/>
      <c r="D85" s="16" t="s">
        <v>54</v>
      </c>
      <c r="E85" s="16"/>
      <c r="F85" s="16"/>
      <c r="G85" s="16"/>
      <c r="H85" s="63"/>
      <c r="I85" s="16" t="s">
        <v>55</v>
      </c>
      <c r="J85" s="16"/>
      <c r="K85" s="16"/>
      <c r="L85" s="16"/>
      <c r="M85" s="16"/>
      <c r="N85" s="64"/>
      <c r="O85" s="64"/>
    </row>
    <row r="86" spans="1:16" x14ac:dyDescent="0.2">
      <c r="A86" s="65"/>
      <c r="B86" s="65"/>
      <c r="C86" s="65"/>
      <c r="D86" s="66"/>
      <c r="F86" s="66"/>
      <c r="G86" s="66"/>
      <c r="H86" s="66"/>
      <c r="I86" s="66"/>
      <c r="J86" s="66"/>
      <c r="K86" s="66"/>
      <c r="L86" s="66"/>
      <c r="M86" s="66"/>
      <c r="N86" s="66"/>
      <c r="O86" s="66"/>
    </row>
    <row r="91" spans="1:16" ht="15.75" customHeight="1" x14ac:dyDescent="0.2">
      <c r="A91" s="16"/>
      <c r="B91" s="16"/>
      <c r="C91" s="16"/>
      <c r="D91" s="16"/>
      <c r="E91" s="16"/>
      <c r="F91" s="16"/>
      <c r="G91" s="16"/>
      <c r="H91" s="63"/>
      <c r="I91" s="67" t="s">
        <v>56</v>
      </c>
      <c r="J91" s="67"/>
      <c r="K91" s="67"/>
      <c r="L91" s="67"/>
      <c r="M91" s="67"/>
      <c r="N91" s="64"/>
      <c r="O91" s="64"/>
    </row>
  </sheetData>
  <sheetProtection password="E4CC" sheet="1" objects="1" scenarios="1" formatCells="0" formatRows="0"/>
  <dataConsolidate/>
  <mergeCells count="60">
    <mergeCell ref="G84:P84"/>
    <mergeCell ref="A85:C85"/>
    <mergeCell ref="D85:G85"/>
    <mergeCell ref="I85:M85"/>
    <mergeCell ref="A86:C86"/>
    <mergeCell ref="A91:C91"/>
    <mergeCell ref="D91:G91"/>
    <mergeCell ref="I91:M91"/>
    <mergeCell ref="B81:D81"/>
    <mergeCell ref="E81:F81"/>
    <mergeCell ref="G81:H81"/>
    <mergeCell ref="I81:N83"/>
    <mergeCell ref="B82:D82"/>
    <mergeCell ref="E82:F82"/>
    <mergeCell ref="G82:H82"/>
    <mergeCell ref="B83:D83"/>
    <mergeCell ref="E83:F83"/>
    <mergeCell ref="G83:H83"/>
    <mergeCell ref="B78:D78"/>
    <mergeCell ref="E78:F78"/>
    <mergeCell ref="G78:H78"/>
    <mergeCell ref="I78:N80"/>
    <mergeCell ref="B79:D79"/>
    <mergeCell ref="E79:F79"/>
    <mergeCell ref="G79:H79"/>
    <mergeCell ref="B80:D80"/>
    <mergeCell ref="E80:F80"/>
    <mergeCell ref="G80:H80"/>
    <mergeCell ref="N8:N10"/>
    <mergeCell ref="O8:O9"/>
    <mergeCell ref="P8:P10"/>
    <mergeCell ref="E10:J10"/>
    <mergeCell ref="A76:O76"/>
    <mergeCell ref="B77:D77"/>
    <mergeCell ref="E77:F77"/>
    <mergeCell ref="H8:H9"/>
    <mergeCell ref="I8:I9"/>
    <mergeCell ref="J8:J9"/>
    <mergeCell ref="K8:K9"/>
    <mergeCell ref="L8:L9"/>
    <mergeCell ref="M8:M10"/>
    <mergeCell ref="A8:A10"/>
    <mergeCell ref="B8:B10"/>
    <mergeCell ref="C8:D10"/>
    <mergeCell ref="E8:E9"/>
    <mergeCell ref="F8:F9"/>
    <mergeCell ref="G8:G9"/>
    <mergeCell ref="A4:N4"/>
    <mergeCell ref="A5:P5"/>
    <mergeCell ref="C6:F6"/>
    <mergeCell ref="G6:H6"/>
    <mergeCell ref="K6:M6"/>
    <mergeCell ref="F7:H7"/>
    <mergeCell ref="I7:K7"/>
    <mergeCell ref="A1:F1"/>
    <mergeCell ref="G1:O1"/>
    <mergeCell ref="A2:F2"/>
    <mergeCell ref="G2:O2"/>
    <mergeCell ref="A3:F3"/>
    <mergeCell ref="G3:O3"/>
  </mergeCells>
  <conditionalFormatting sqref="M11:M75 P11:P75">
    <cfRule type="cellIs" dxfId="1" priority="2" stopIfTrue="1" operator="lessThan">
      <formula>4</formula>
    </cfRule>
  </conditionalFormatting>
  <conditionalFormatting sqref="M11:M75">
    <cfRule type="cellIs" dxfId="0" priority="1" stopIfTrue="1" operator="lessThan">
      <formula>5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HP LY THUYET HOC LAI (3)</vt:lpstr>
      <vt:lpstr>'HP LY THUYET HOC LAI (3)'!Print_Titles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ThuyUser</dc:creator>
  <cp:lastModifiedBy>ThuyUser</cp:lastModifiedBy>
  <dcterms:created xsi:type="dcterms:W3CDTF">2015-07-24T07:33:52Z</dcterms:created>
  <dcterms:modified xsi:type="dcterms:W3CDTF">2015-07-24T07:34:43Z</dcterms:modified>
</cp:coreProperties>
</file>